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F7AF4D67-A8B2-4A7C-9C1A-E8AB275CB932}" xr6:coauthVersionLast="45" xr6:coauthVersionMax="45" xr10:uidLastSave="{00000000-0000-0000-0000-000000000000}"/>
  <bookViews>
    <workbookView xWindow="-120" yWindow="-120" windowWidth="29040" windowHeight="15840" xr2:uid="{0E00638A-57AD-40AD-B319-AE264DF0BB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8" i="1" l="1"/>
  <c r="J21" i="1"/>
  <c r="H28" i="1"/>
  <c r="G28" i="1"/>
  <c r="F28" i="1"/>
  <c r="H21" i="1"/>
  <c r="G21" i="1"/>
  <c r="F21" i="1"/>
  <c r="H9" i="1"/>
  <c r="G11" i="1" l="1"/>
  <c r="G14" i="1"/>
  <c r="H14" i="1"/>
  <c r="F11" i="1"/>
  <c r="F14" i="1"/>
  <c r="I28" i="1"/>
  <c r="I21" i="1"/>
  <c r="E14" i="1"/>
  <c r="D14" i="1"/>
  <c r="E11" i="1"/>
  <c r="D11" i="1"/>
  <c r="D29" i="1" s="1"/>
  <c r="I9" i="1"/>
  <c r="J9" i="1" s="1"/>
  <c r="E29" i="1" l="1"/>
  <c r="F29" i="1"/>
  <c r="F30" i="1" s="1"/>
  <c r="G29" i="1"/>
  <c r="G30" i="1" s="1"/>
  <c r="H29" i="1"/>
  <c r="H30" i="1" s="1"/>
  <c r="I14" i="1" l="1"/>
  <c r="J14" i="1"/>
  <c r="J29" i="1" s="1"/>
  <c r="J30" i="1" s="1"/>
  <c r="I29" i="1" l="1"/>
  <c r="I30" i="1" s="1"/>
</calcChain>
</file>

<file path=xl/sharedStrings.xml><?xml version="1.0" encoding="utf-8"?>
<sst xmlns="http://schemas.openxmlformats.org/spreadsheetml/2006/main" count="69" uniqueCount="68">
  <si>
    <t>v tis. Kč</t>
  </si>
  <si>
    <t>Rozpočtový výhled - NÁVRH</t>
  </si>
  <si>
    <t>Obec Droužkovice</t>
  </si>
  <si>
    <t>č.ř.</t>
  </si>
  <si>
    <t>rok</t>
  </si>
  <si>
    <t>A</t>
  </si>
  <si>
    <t>Počáteční stav peněžních prostředků k 1. 1.</t>
  </si>
  <si>
    <t>P1</t>
  </si>
  <si>
    <t>Třída 1</t>
  </si>
  <si>
    <t>Daňové příjmy - ř. 4010</t>
  </si>
  <si>
    <t>P2</t>
  </si>
  <si>
    <t>Třída 2</t>
  </si>
  <si>
    <t>Nedaňové příjmy - ř. 4020</t>
  </si>
  <si>
    <t>P3</t>
  </si>
  <si>
    <t>Třída 3</t>
  </si>
  <si>
    <t>Kapitálové příjmy - ř. 4030</t>
  </si>
  <si>
    <t>P4</t>
  </si>
  <si>
    <t>Třída 4</t>
  </si>
  <si>
    <t>Přijaté dotace - ř. 4040</t>
  </si>
  <si>
    <t>P</t>
  </si>
  <si>
    <t>Příjmy celkem (po konsolidaci) - ř. 4200</t>
  </si>
  <si>
    <t>V1</t>
  </si>
  <si>
    <t>Třída 5</t>
  </si>
  <si>
    <t>Běžné (neinvestiční) výdaje - ř. 4210</t>
  </si>
  <si>
    <t>V2</t>
  </si>
  <si>
    <t>Třída 6</t>
  </si>
  <si>
    <t>Kapitálové (investiční výdaje - ř.4220</t>
  </si>
  <si>
    <t>V</t>
  </si>
  <si>
    <t>Výdaje celkem (po konsolidaci) - ř. 4430</t>
  </si>
  <si>
    <t>Příjmy z financování</t>
  </si>
  <si>
    <t>P5</t>
  </si>
  <si>
    <t xml:space="preserve">  úvěry krátkodobé (do 1 roku) - 8113</t>
  </si>
  <si>
    <t>P6</t>
  </si>
  <si>
    <t xml:space="preserve">  úvěry dlouhodobé - 8123</t>
  </si>
  <si>
    <t>P7</t>
  </si>
  <si>
    <t xml:space="preserve">  příjem z vydání krátkodobých dluhopisů - 8111</t>
  </si>
  <si>
    <t>P8</t>
  </si>
  <si>
    <t xml:space="preserve">  příjem z vydání dlouhodobých dluhopisů - 8121</t>
  </si>
  <si>
    <t>P9</t>
  </si>
  <si>
    <t xml:space="preserve">  ostatní (aktivní likvidita) - 8117, 8127</t>
  </si>
  <si>
    <t>F+</t>
  </si>
  <si>
    <t>P5 až P 9</t>
  </si>
  <si>
    <t>Příjmy z financování celkem</t>
  </si>
  <si>
    <t>Výdaje z financování</t>
  </si>
  <si>
    <t>V3</t>
  </si>
  <si>
    <t xml:space="preserve">  splátka jistiny krátkodobých úvěrů - 8114</t>
  </si>
  <si>
    <t>V4</t>
  </si>
  <si>
    <t xml:space="preserve">  splátka jistiny dlouhodobých úvěrů - 8124</t>
  </si>
  <si>
    <t>V5</t>
  </si>
  <si>
    <t xml:space="preserve">  splátka jistiny krátkodobého dluhopisu - 8112</t>
  </si>
  <si>
    <t>V6</t>
  </si>
  <si>
    <t xml:space="preserve">  splátka jistiny dlouhodobého dluhopisu - 8122</t>
  </si>
  <si>
    <t>V7</t>
  </si>
  <si>
    <t xml:space="preserve">  ostatní (aktivní likvidita) 8118, 8128</t>
  </si>
  <si>
    <t>F-</t>
  </si>
  <si>
    <t>V3 až V7</t>
  </si>
  <si>
    <t>Výdaje z financování celkem</t>
  </si>
  <si>
    <t>B</t>
  </si>
  <si>
    <t>P mínus V +/- F</t>
  </si>
  <si>
    <t>Hotovost běžného roku bez PS</t>
  </si>
  <si>
    <t>C</t>
  </si>
  <si>
    <t>A plus B</t>
  </si>
  <si>
    <t>Hotovost na konci roku</t>
  </si>
  <si>
    <t>sestavil:</t>
  </si>
  <si>
    <t>Vaňousová R.</t>
  </si>
  <si>
    <t>dne:</t>
  </si>
  <si>
    <t>Ing. Zdeněk Národa</t>
  </si>
  <si>
    <t>schváleno: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</si>
</sst>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1" fillId="3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0" borderId="0" xfId="0" applyNumberForma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68D8-A9B7-4307-A960-4E0A81EDF109}">
  <dimension ref="A1:J36"/>
  <sheetViews>
    <sheetView tabSelected="1" workbookViewId="0">
      <selection activeCell="G14" sqref="G14"/>
    </sheetView>
  </sheetViews>
  <sheetFormatPr defaultRowHeight="15" x14ac:dyDescent="0.25"/>
  <cols>
    <col min="1" max="1" width="5.140625" customWidth="1"/>
    <col min="2" max="2" width="9.7109375" customWidth="1"/>
    <col min="3" max="3" width="37.7109375" customWidth="1"/>
    <col min="4" max="4" width="11.140625" hidden="1" customWidth="1"/>
    <col min="5" max="5" width="10.28515625" hidden="1" customWidth="1"/>
    <col min="257" max="257" width="5.140625" customWidth="1"/>
    <col min="258" max="258" width="12" customWidth="1"/>
    <col min="259" max="259" width="37.7109375" customWidth="1"/>
    <col min="513" max="513" width="5.140625" customWidth="1"/>
    <col min="514" max="514" width="12" customWidth="1"/>
    <col min="515" max="515" width="37.7109375" customWidth="1"/>
    <col min="769" max="769" width="5.140625" customWidth="1"/>
    <col min="770" max="770" width="12" customWidth="1"/>
    <col min="771" max="771" width="37.7109375" customWidth="1"/>
    <col min="1025" max="1025" width="5.140625" customWidth="1"/>
    <col min="1026" max="1026" width="12" customWidth="1"/>
    <col min="1027" max="1027" width="37.7109375" customWidth="1"/>
    <col min="1281" max="1281" width="5.140625" customWidth="1"/>
    <col min="1282" max="1282" width="12" customWidth="1"/>
    <col min="1283" max="1283" width="37.7109375" customWidth="1"/>
    <col min="1537" max="1537" width="5.140625" customWidth="1"/>
    <col min="1538" max="1538" width="12" customWidth="1"/>
    <col min="1539" max="1539" width="37.7109375" customWidth="1"/>
    <col min="1793" max="1793" width="5.140625" customWidth="1"/>
    <col min="1794" max="1794" width="12" customWidth="1"/>
    <col min="1795" max="1795" width="37.7109375" customWidth="1"/>
    <col min="2049" max="2049" width="5.140625" customWidth="1"/>
    <col min="2050" max="2050" width="12" customWidth="1"/>
    <col min="2051" max="2051" width="37.7109375" customWidth="1"/>
    <col min="2305" max="2305" width="5.140625" customWidth="1"/>
    <col min="2306" max="2306" width="12" customWidth="1"/>
    <col min="2307" max="2307" width="37.7109375" customWidth="1"/>
    <col min="2561" max="2561" width="5.140625" customWidth="1"/>
    <col min="2562" max="2562" width="12" customWidth="1"/>
    <col min="2563" max="2563" width="37.7109375" customWidth="1"/>
    <col min="2817" max="2817" width="5.140625" customWidth="1"/>
    <col min="2818" max="2818" width="12" customWidth="1"/>
    <col min="2819" max="2819" width="37.7109375" customWidth="1"/>
    <col min="3073" max="3073" width="5.140625" customWidth="1"/>
    <col min="3074" max="3074" width="12" customWidth="1"/>
    <col min="3075" max="3075" width="37.7109375" customWidth="1"/>
    <col min="3329" max="3329" width="5.140625" customWidth="1"/>
    <col min="3330" max="3330" width="12" customWidth="1"/>
    <col min="3331" max="3331" width="37.7109375" customWidth="1"/>
    <col min="3585" max="3585" width="5.140625" customWidth="1"/>
    <col min="3586" max="3586" width="12" customWidth="1"/>
    <col min="3587" max="3587" width="37.7109375" customWidth="1"/>
    <col min="3841" max="3841" width="5.140625" customWidth="1"/>
    <col min="3842" max="3842" width="12" customWidth="1"/>
    <col min="3843" max="3843" width="37.7109375" customWidth="1"/>
    <col min="4097" max="4097" width="5.140625" customWidth="1"/>
    <col min="4098" max="4098" width="12" customWidth="1"/>
    <col min="4099" max="4099" width="37.7109375" customWidth="1"/>
    <col min="4353" max="4353" width="5.140625" customWidth="1"/>
    <col min="4354" max="4354" width="12" customWidth="1"/>
    <col min="4355" max="4355" width="37.7109375" customWidth="1"/>
    <col min="4609" max="4609" width="5.140625" customWidth="1"/>
    <col min="4610" max="4610" width="12" customWidth="1"/>
    <col min="4611" max="4611" width="37.7109375" customWidth="1"/>
    <col min="4865" max="4865" width="5.140625" customWidth="1"/>
    <col min="4866" max="4866" width="12" customWidth="1"/>
    <col min="4867" max="4867" width="37.7109375" customWidth="1"/>
    <col min="5121" max="5121" width="5.140625" customWidth="1"/>
    <col min="5122" max="5122" width="12" customWidth="1"/>
    <col min="5123" max="5123" width="37.7109375" customWidth="1"/>
    <col min="5377" max="5377" width="5.140625" customWidth="1"/>
    <col min="5378" max="5378" width="12" customWidth="1"/>
    <col min="5379" max="5379" width="37.7109375" customWidth="1"/>
    <col min="5633" max="5633" width="5.140625" customWidth="1"/>
    <col min="5634" max="5634" width="12" customWidth="1"/>
    <col min="5635" max="5635" width="37.7109375" customWidth="1"/>
    <col min="5889" max="5889" width="5.140625" customWidth="1"/>
    <col min="5890" max="5890" width="12" customWidth="1"/>
    <col min="5891" max="5891" width="37.7109375" customWidth="1"/>
    <col min="6145" max="6145" width="5.140625" customWidth="1"/>
    <col min="6146" max="6146" width="12" customWidth="1"/>
    <col min="6147" max="6147" width="37.7109375" customWidth="1"/>
    <col min="6401" max="6401" width="5.140625" customWidth="1"/>
    <col min="6402" max="6402" width="12" customWidth="1"/>
    <col min="6403" max="6403" width="37.7109375" customWidth="1"/>
    <col min="6657" max="6657" width="5.140625" customWidth="1"/>
    <col min="6658" max="6658" width="12" customWidth="1"/>
    <col min="6659" max="6659" width="37.7109375" customWidth="1"/>
    <col min="6913" max="6913" width="5.140625" customWidth="1"/>
    <col min="6914" max="6914" width="12" customWidth="1"/>
    <col min="6915" max="6915" width="37.7109375" customWidth="1"/>
    <col min="7169" max="7169" width="5.140625" customWidth="1"/>
    <col min="7170" max="7170" width="12" customWidth="1"/>
    <col min="7171" max="7171" width="37.7109375" customWidth="1"/>
    <col min="7425" max="7425" width="5.140625" customWidth="1"/>
    <col min="7426" max="7426" width="12" customWidth="1"/>
    <col min="7427" max="7427" width="37.7109375" customWidth="1"/>
    <col min="7681" max="7681" width="5.140625" customWidth="1"/>
    <col min="7682" max="7682" width="12" customWidth="1"/>
    <col min="7683" max="7683" width="37.7109375" customWidth="1"/>
    <col min="7937" max="7937" width="5.140625" customWidth="1"/>
    <col min="7938" max="7938" width="12" customWidth="1"/>
    <col min="7939" max="7939" width="37.7109375" customWidth="1"/>
    <col min="8193" max="8193" width="5.140625" customWidth="1"/>
    <col min="8194" max="8194" width="12" customWidth="1"/>
    <col min="8195" max="8195" width="37.7109375" customWidth="1"/>
    <col min="8449" max="8449" width="5.140625" customWidth="1"/>
    <col min="8450" max="8450" width="12" customWidth="1"/>
    <col min="8451" max="8451" width="37.7109375" customWidth="1"/>
    <col min="8705" max="8705" width="5.140625" customWidth="1"/>
    <col min="8706" max="8706" width="12" customWidth="1"/>
    <col min="8707" max="8707" width="37.7109375" customWidth="1"/>
    <col min="8961" max="8961" width="5.140625" customWidth="1"/>
    <col min="8962" max="8962" width="12" customWidth="1"/>
    <col min="8963" max="8963" width="37.7109375" customWidth="1"/>
    <col min="9217" max="9217" width="5.140625" customWidth="1"/>
    <col min="9218" max="9218" width="12" customWidth="1"/>
    <col min="9219" max="9219" width="37.7109375" customWidth="1"/>
    <col min="9473" max="9473" width="5.140625" customWidth="1"/>
    <col min="9474" max="9474" width="12" customWidth="1"/>
    <col min="9475" max="9475" width="37.7109375" customWidth="1"/>
    <col min="9729" max="9729" width="5.140625" customWidth="1"/>
    <col min="9730" max="9730" width="12" customWidth="1"/>
    <col min="9731" max="9731" width="37.7109375" customWidth="1"/>
    <col min="9985" max="9985" width="5.140625" customWidth="1"/>
    <col min="9986" max="9986" width="12" customWidth="1"/>
    <col min="9987" max="9987" width="37.7109375" customWidth="1"/>
    <col min="10241" max="10241" width="5.140625" customWidth="1"/>
    <col min="10242" max="10242" width="12" customWidth="1"/>
    <col min="10243" max="10243" width="37.7109375" customWidth="1"/>
    <col min="10497" max="10497" width="5.140625" customWidth="1"/>
    <col min="10498" max="10498" width="12" customWidth="1"/>
    <col min="10499" max="10499" width="37.7109375" customWidth="1"/>
    <col min="10753" max="10753" width="5.140625" customWidth="1"/>
    <col min="10754" max="10754" width="12" customWidth="1"/>
    <col min="10755" max="10755" width="37.7109375" customWidth="1"/>
    <col min="11009" max="11009" width="5.140625" customWidth="1"/>
    <col min="11010" max="11010" width="12" customWidth="1"/>
    <col min="11011" max="11011" width="37.7109375" customWidth="1"/>
    <col min="11265" max="11265" width="5.140625" customWidth="1"/>
    <col min="11266" max="11266" width="12" customWidth="1"/>
    <col min="11267" max="11267" width="37.7109375" customWidth="1"/>
    <col min="11521" max="11521" width="5.140625" customWidth="1"/>
    <col min="11522" max="11522" width="12" customWidth="1"/>
    <col min="11523" max="11523" width="37.7109375" customWidth="1"/>
    <col min="11777" max="11777" width="5.140625" customWidth="1"/>
    <col min="11778" max="11778" width="12" customWidth="1"/>
    <col min="11779" max="11779" width="37.7109375" customWidth="1"/>
    <col min="12033" max="12033" width="5.140625" customWidth="1"/>
    <col min="12034" max="12034" width="12" customWidth="1"/>
    <col min="12035" max="12035" width="37.7109375" customWidth="1"/>
    <col min="12289" max="12289" width="5.140625" customWidth="1"/>
    <col min="12290" max="12290" width="12" customWidth="1"/>
    <col min="12291" max="12291" width="37.7109375" customWidth="1"/>
    <col min="12545" max="12545" width="5.140625" customWidth="1"/>
    <col min="12546" max="12546" width="12" customWidth="1"/>
    <col min="12547" max="12547" width="37.7109375" customWidth="1"/>
    <col min="12801" max="12801" width="5.140625" customWidth="1"/>
    <col min="12802" max="12802" width="12" customWidth="1"/>
    <col min="12803" max="12803" width="37.7109375" customWidth="1"/>
    <col min="13057" max="13057" width="5.140625" customWidth="1"/>
    <col min="13058" max="13058" width="12" customWidth="1"/>
    <col min="13059" max="13059" width="37.7109375" customWidth="1"/>
    <col min="13313" max="13313" width="5.140625" customWidth="1"/>
    <col min="13314" max="13314" width="12" customWidth="1"/>
    <col min="13315" max="13315" width="37.7109375" customWidth="1"/>
    <col min="13569" max="13569" width="5.140625" customWidth="1"/>
    <col min="13570" max="13570" width="12" customWidth="1"/>
    <col min="13571" max="13571" width="37.7109375" customWidth="1"/>
    <col min="13825" max="13825" width="5.140625" customWidth="1"/>
    <col min="13826" max="13826" width="12" customWidth="1"/>
    <col min="13827" max="13827" width="37.7109375" customWidth="1"/>
    <col min="14081" max="14081" width="5.140625" customWidth="1"/>
    <col min="14082" max="14082" width="12" customWidth="1"/>
    <col min="14083" max="14083" width="37.7109375" customWidth="1"/>
    <col min="14337" max="14337" width="5.140625" customWidth="1"/>
    <col min="14338" max="14338" width="12" customWidth="1"/>
    <col min="14339" max="14339" width="37.7109375" customWidth="1"/>
    <col min="14593" max="14593" width="5.140625" customWidth="1"/>
    <col min="14594" max="14594" width="12" customWidth="1"/>
    <col min="14595" max="14595" width="37.7109375" customWidth="1"/>
    <col min="14849" max="14849" width="5.140625" customWidth="1"/>
    <col min="14850" max="14850" width="12" customWidth="1"/>
    <col min="14851" max="14851" width="37.7109375" customWidth="1"/>
    <col min="15105" max="15105" width="5.140625" customWidth="1"/>
    <col min="15106" max="15106" width="12" customWidth="1"/>
    <col min="15107" max="15107" width="37.7109375" customWidth="1"/>
    <col min="15361" max="15361" width="5.140625" customWidth="1"/>
    <col min="15362" max="15362" width="12" customWidth="1"/>
    <col min="15363" max="15363" width="37.7109375" customWidth="1"/>
    <col min="15617" max="15617" width="5.140625" customWidth="1"/>
    <col min="15618" max="15618" width="12" customWidth="1"/>
    <col min="15619" max="15619" width="37.7109375" customWidth="1"/>
    <col min="15873" max="15873" width="5.140625" customWidth="1"/>
    <col min="15874" max="15874" width="12" customWidth="1"/>
    <col min="15875" max="15875" width="37.7109375" customWidth="1"/>
    <col min="16129" max="16129" width="5.140625" customWidth="1"/>
    <col min="16130" max="16130" width="12" customWidth="1"/>
    <col min="16131" max="16131" width="37.7109375" customWidth="1"/>
  </cols>
  <sheetData>
    <row r="1" spans="1:10" x14ac:dyDescent="0.25">
      <c r="I1" s="1" t="s">
        <v>0</v>
      </c>
    </row>
    <row r="2" spans="1:10" ht="18.75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</row>
    <row r="3" spans="1:10" ht="16.5" thickBot="1" x14ac:dyDescent="0.3">
      <c r="A3" s="24" t="s">
        <v>2</v>
      </c>
      <c r="B3" s="24"/>
      <c r="C3" s="2"/>
      <c r="D3" s="3"/>
      <c r="E3" s="3"/>
      <c r="F3" s="3"/>
      <c r="G3" s="3"/>
      <c r="H3" s="3"/>
      <c r="I3" s="3"/>
    </row>
    <row r="4" spans="1:10" ht="16.5" thickBot="1" x14ac:dyDescent="0.3">
      <c r="A4" s="25" t="s">
        <v>3</v>
      </c>
      <c r="B4" s="27"/>
      <c r="C4" s="28"/>
      <c r="D4" s="4"/>
      <c r="E4" s="4"/>
      <c r="F4" s="31" t="s">
        <v>4</v>
      </c>
      <c r="G4" s="32"/>
      <c r="H4" s="32"/>
      <c r="I4" s="32"/>
      <c r="J4" s="33"/>
    </row>
    <row r="5" spans="1:10" ht="15.75" x14ac:dyDescent="0.25">
      <c r="A5" s="26"/>
      <c r="B5" s="29"/>
      <c r="C5" s="30"/>
      <c r="D5" s="5">
        <v>2017</v>
      </c>
      <c r="E5" s="5">
        <v>2018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</row>
    <row r="6" spans="1:10" x14ac:dyDescent="0.25">
      <c r="A6" s="7" t="s">
        <v>5</v>
      </c>
      <c r="B6" s="8"/>
      <c r="C6" s="9" t="s">
        <v>6</v>
      </c>
      <c r="D6" s="9"/>
      <c r="E6" s="9"/>
      <c r="F6" s="10"/>
      <c r="G6" s="10"/>
      <c r="H6" s="10"/>
      <c r="I6" s="10"/>
      <c r="J6" s="10"/>
    </row>
    <row r="7" spans="1:10" x14ac:dyDescent="0.25">
      <c r="A7" s="11" t="s">
        <v>7</v>
      </c>
      <c r="B7" s="12" t="s">
        <v>8</v>
      </c>
      <c r="C7" s="13" t="s">
        <v>9</v>
      </c>
      <c r="D7" s="13">
        <v>11372</v>
      </c>
      <c r="E7" s="13">
        <v>11918</v>
      </c>
      <c r="F7" s="13">
        <v>12800</v>
      </c>
      <c r="G7" s="13">
        <v>13312</v>
      </c>
      <c r="H7" s="13">
        <v>13844</v>
      </c>
      <c r="I7" s="13">
        <v>14398</v>
      </c>
      <c r="J7" s="13">
        <v>14974</v>
      </c>
    </row>
    <row r="8" spans="1:10" x14ac:dyDescent="0.25">
      <c r="A8" s="11" t="s">
        <v>10</v>
      </c>
      <c r="B8" s="12" t="s">
        <v>11</v>
      </c>
      <c r="C8" s="13" t="s">
        <v>12</v>
      </c>
      <c r="D8" s="13">
        <v>1799</v>
      </c>
      <c r="E8" s="13">
        <v>1946</v>
      </c>
      <c r="F8" s="13">
        <v>3700</v>
      </c>
      <c r="G8" s="13">
        <v>3848</v>
      </c>
      <c r="H8" s="13">
        <v>4002</v>
      </c>
      <c r="I8" s="13">
        <v>4162</v>
      </c>
      <c r="J8" s="13">
        <v>4328</v>
      </c>
    </row>
    <row r="9" spans="1:10" x14ac:dyDescent="0.25">
      <c r="A9" s="11" t="s">
        <v>13</v>
      </c>
      <c r="B9" s="12" t="s">
        <v>14</v>
      </c>
      <c r="C9" s="13" t="s">
        <v>15</v>
      </c>
      <c r="D9" s="13">
        <v>1541</v>
      </c>
      <c r="E9" s="13">
        <v>1444</v>
      </c>
      <c r="F9" s="13">
        <v>130</v>
      </c>
      <c r="G9" s="13">
        <v>135</v>
      </c>
      <c r="H9" s="13">
        <f t="shared" ref="H9" si="0">ROUND(G9*1.02*1.02,0)</f>
        <v>140</v>
      </c>
      <c r="I9" s="13">
        <f t="shared" ref="I9:J9" si="1">ROUND(H9*1.02*1.02,0)</f>
        <v>146</v>
      </c>
      <c r="J9" s="13">
        <f t="shared" si="1"/>
        <v>152</v>
      </c>
    </row>
    <row r="10" spans="1:10" x14ac:dyDescent="0.25">
      <c r="A10" s="11" t="s">
        <v>16</v>
      </c>
      <c r="B10" s="12" t="s">
        <v>17</v>
      </c>
      <c r="C10" s="13" t="s">
        <v>18</v>
      </c>
      <c r="D10" s="13">
        <v>1216</v>
      </c>
      <c r="E10" s="13">
        <v>1150</v>
      </c>
      <c r="F10" s="13">
        <v>2600</v>
      </c>
      <c r="G10" s="13">
        <v>2704</v>
      </c>
      <c r="H10" s="13">
        <v>2812</v>
      </c>
      <c r="I10" s="13">
        <v>2925</v>
      </c>
      <c r="J10" s="13">
        <v>3042</v>
      </c>
    </row>
    <row r="11" spans="1:10" x14ac:dyDescent="0.25">
      <c r="A11" s="7" t="s">
        <v>19</v>
      </c>
      <c r="B11" s="8"/>
      <c r="C11" s="9" t="s">
        <v>20</v>
      </c>
      <c r="D11" s="9">
        <f>SUM(D7:D10)</f>
        <v>15928</v>
      </c>
      <c r="E11" s="9">
        <f t="shared" ref="E11" si="2">SUM(E7:E10)</f>
        <v>16458</v>
      </c>
      <c r="F11" s="9">
        <f t="shared" ref="F11:J11" si="3">SUM(F7:F10)</f>
        <v>19230</v>
      </c>
      <c r="G11" s="9">
        <f t="shared" si="3"/>
        <v>19999</v>
      </c>
      <c r="H11" s="9">
        <f>SUM(H7:H10)</f>
        <v>20798</v>
      </c>
      <c r="I11" s="9">
        <f t="shared" si="3"/>
        <v>21631</v>
      </c>
      <c r="J11" s="9">
        <f t="shared" si="3"/>
        <v>22496</v>
      </c>
    </row>
    <row r="12" spans="1:10" x14ac:dyDescent="0.25">
      <c r="A12" s="11" t="s">
        <v>21</v>
      </c>
      <c r="B12" s="12" t="s">
        <v>22</v>
      </c>
      <c r="C12" s="13" t="s">
        <v>23</v>
      </c>
      <c r="D12" s="13">
        <v>14213</v>
      </c>
      <c r="E12" s="13">
        <v>15086</v>
      </c>
      <c r="F12" s="13">
        <v>15500</v>
      </c>
      <c r="G12" s="13">
        <v>17050</v>
      </c>
      <c r="H12" s="13">
        <v>18755</v>
      </c>
      <c r="I12" s="13">
        <v>20630</v>
      </c>
      <c r="J12" s="13">
        <v>22693</v>
      </c>
    </row>
    <row r="13" spans="1:10" x14ac:dyDescent="0.25">
      <c r="A13" s="11" t="s">
        <v>24</v>
      </c>
      <c r="B13" s="12" t="s">
        <v>25</v>
      </c>
      <c r="C13" s="13" t="s">
        <v>26</v>
      </c>
      <c r="D13" s="13">
        <v>3015</v>
      </c>
      <c r="E13" s="13">
        <v>2747</v>
      </c>
      <c r="F13" s="13">
        <v>695</v>
      </c>
      <c r="G13" s="13">
        <v>4500</v>
      </c>
      <c r="H13" s="13">
        <v>2200</v>
      </c>
      <c r="I13" s="13">
        <v>1000</v>
      </c>
      <c r="J13" s="13">
        <v>0</v>
      </c>
    </row>
    <row r="14" spans="1:10" x14ac:dyDescent="0.25">
      <c r="A14" s="7" t="s">
        <v>27</v>
      </c>
      <c r="B14" s="8"/>
      <c r="C14" s="9" t="s">
        <v>28</v>
      </c>
      <c r="D14" s="9">
        <f>SUM(D12:D13)</f>
        <v>17228</v>
      </c>
      <c r="E14" s="9">
        <f>SUM(E12:E13)</f>
        <v>17833</v>
      </c>
      <c r="F14" s="9">
        <f t="shared" ref="F14:H14" si="4">SUM(F12:F13)</f>
        <v>16195</v>
      </c>
      <c r="G14" s="9">
        <f t="shared" si="4"/>
        <v>21550</v>
      </c>
      <c r="H14" s="9">
        <f t="shared" si="4"/>
        <v>20955</v>
      </c>
      <c r="I14" s="9">
        <f t="shared" ref="I14" si="5">SUM(I12:I13)</f>
        <v>21630</v>
      </c>
      <c r="J14" s="9">
        <f t="shared" ref="J14" si="6">SUM(J12:J13)</f>
        <v>22693</v>
      </c>
    </row>
    <row r="15" spans="1:10" x14ac:dyDescent="0.25">
      <c r="A15" s="11"/>
      <c r="B15" s="19" t="s">
        <v>29</v>
      </c>
      <c r="C15" s="20"/>
      <c r="D15" s="14"/>
      <c r="E15" s="14"/>
      <c r="F15" s="13"/>
      <c r="G15" s="13"/>
      <c r="H15" s="13"/>
      <c r="I15" s="13"/>
      <c r="J15" s="13"/>
    </row>
    <row r="16" spans="1:10" x14ac:dyDescent="0.25">
      <c r="A16" s="11" t="s">
        <v>30</v>
      </c>
      <c r="B16" s="12"/>
      <c r="C16" s="13" t="s">
        <v>31</v>
      </c>
      <c r="D16" s="13"/>
      <c r="E16" s="13"/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spans="1:10" x14ac:dyDescent="0.25">
      <c r="A17" s="11" t="s">
        <v>32</v>
      </c>
      <c r="B17" s="12"/>
      <c r="C17" s="13" t="s">
        <v>33</v>
      </c>
      <c r="D17" s="13"/>
      <c r="E17" s="13"/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 x14ac:dyDescent="0.25">
      <c r="A18" s="11" t="s">
        <v>34</v>
      </c>
      <c r="B18" s="12"/>
      <c r="C18" s="13" t="s">
        <v>35</v>
      </c>
      <c r="D18" s="13"/>
      <c r="E18" s="13"/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 x14ac:dyDescent="0.25">
      <c r="A19" s="11" t="s">
        <v>36</v>
      </c>
      <c r="B19" s="12"/>
      <c r="C19" s="13" t="s">
        <v>37</v>
      </c>
      <c r="D19" s="13"/>
      <c r="E19" s="13"/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x14ac:dyDescent="0.25">
      <c r="A20" s="11" t="s">
        <v>38</v>
      </c>
      <c r="B20" s="12"/>
      <c r="C20" s="13" t="s">
        <v>39</v>
      </c>
      <c r="D20" s="13"/>
      <c r="E20" s="13"/>
      <c r="F20" s="13">
        <v>0</v>
      </c>
      <c r="G20" s="13">
        <v>0</v>
      </c>
      <c r="H20" s="13">
        <v>0</v>
      </c>
      <c r="I20" s="13">
        <v>0</v>
      </c>
      <c r="J20" s="13">
        <v>0</v>
      </c>
    </row>
    <row r="21" spans="1:10" x14ac:dyDescent="0.25">
      <c r="A21" s="11" t="s">
        <v>40</v>
      </c>
      <c r="B21" s="8" t="s">
        <v>41</v>
      </c>
      <c r="C21" s="9" t="s">
        <v>42</v>
      </c>
      <c r="D21" s="9"/>
      <c r="E21" s="9"/>
      <c r="F21" s="9">
        <f>F16+F17+F18+F19+F20</f>
        <v>0</v>
      </c>
      <c r="G21" s="9">
        <f>G16+G18+G19+G20</f>
        <v>0</v>
      </c>
      <c r="H21" s="9">
        <f>H16+H17+H18+H19+H20</f>
        <v>0</v>
      </c>
      <c r="I21" s="9">
        <f>I16+I17+I18+I19+I20</f>
        <v>0</v>
      </c>
      <c r="J21" s="9">
        <f>J16+J17+J18+J19+J20</f>
        <v>0</v>
      </c>
    </row>
    <row r="22" spans="1:10" x14ac:dyDescent="0.25">
      <c r="A22" s="11"/>
      <c r="B22" s="19" t="s">
        <v>43</v>
      </c>
      <c r="C22" s="20"/>
      <c r="D22" s="14"/>
      <c r="E22" s="14"/>
      <c r="F22" s="13"/>
      <c r="G22" s="13"/>
      <c r="H22" s="13"/>
      <c r="I22" s="13"/>
      <c r="J22" s="13"/>
    </row>
    <row r="23" spans="1:10" x14ac:dyDescent="0.25">
      <c r="A23" s="11" t="s">
        <v>44</v>
      </c>
      <c r="B23" s="12"/>
      <c r="C23" s="13" t="s">
        <v>45</v>
      </c>
      <c r="D23" s="13"/>
      <c r="E23" s="13"/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x14ac:dyDescent="0.25">
      <c r="A24" s="11" t="s">
        <v>46</v>
      </c>
      <c r="B24" s="12"/>
      <c r="C24" s="13" t="s">
        <v>47</v>
      </c>
      <c r="D24" s="13"/>
      <c r="E24" s="13"/>
      <c r="F24" s="13">
        <v>0</v>
      </c>
      <c r="G24" s="13">
        <v>0</v>
      </c>
      <c r="H24" s="13">
        <v>0</v>
      </c>
      <c r="I24" s="13">
        <v>0</v>
      </c>
      <c r="J24" s="13">
        <v>0</v>
      </c>
    </row>
    <row r="25" spans="1:10" x14ac:dyDescent="0.25">
      <c r="A25" s="11" t="s">
        <v>48</v>
      </c>
      <c r="B25" s="12"/>
      <c r="C25" s="13" t="s">
        <v>49</v>
      </c>
      <c r="D25" s="13"/>
      <c r="E25" s="13"/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x14ac:dyDescent="0.25">
      <c r="A26" s="11" t="s">
        <v>50</v>
      </c>
      <c r="B26" s="12"/>
      <c r="C26" s="13" t="s">
        <v>51</v>
      </c>
      <c r="D26" s="13"/>
      <c r="E26" s="13"/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x14ac:dyDescent="0.25">
      <c r="A27" s="11" t="s">
        <v>52</v>
      </c>
      <c r="B27" s="12"/>
      <c r="C27" s="13" t="s">
        <v>53</v>
      </c>
      <c r="D27" s="13"/>
      <c r="E27" s="13"/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x14ac:dyDescent="0.25">
      <c r="A28" s="11" t="s">
        <v>54</v>
      </c>
      <c r="B28" s="8" t="s">
        <v>55</v>
      </c>
      <c r="C28" s="9" t="s">
        <v>56</v>
      </c>
      <c r="D28" s="9"/>
      <c r="E28" s="9"/>
      <c r="F28" s="9">
        <f>F23+F24+F25+F26+F27</f>
        <v>0</v>
      </c>
      <c r="G28" s="9">
        <f>G23+G24+G25+G26+G27</f>
        <v>0</v>
      </c>
      <c r="H28" s="9">
        <f>H23+H24+H25+H26+H27</f>
        <v>0</v>
      </c>
      <c r="I28" s="9">
        <f>I23+I24+I25+I26+I27</f>
        <v>0</v>
      </c>
      <c r="J28" s="9">
        <f>J23+J24+J25+J26+J27</f>
        <v>0</v>
      </c>
    </row>
    <row r="29" spans="1:10" x14ac:dyDescent="0.25">
      <c r="A29" s="11" t="s">
        <v>57</v>
      </c>
      <c r="B29" s="12" t="s">
        <v>58</v>
      </c>
      <c r="C29" s="15" t="s">
        <v>59</v>
      </c>
      <c r="D29" s="15">
        <f>D11-D14</f>
        <v>-1300</v>
      </c>
      <c r="E29" s="15">
        <f>E11-E14</f>
        <v>-1375</v>
      </c>
      <c r="F29" s="15">
        <f>F11-F14+F21-F28</f>
        <v>3035</v>
      </c>
      <c r="G29" s="15">
        <f>G11-G14+G21-G28</f>
        <v>-1551</v>
      </c>
      <c r="H29" s="15">
        <f>H11-H14+H21-H28</f>
        <v>-157</v>
      </c>
      <c r="I29" s="15">
        <f>I11-I14+I21-I28</f>
        <v>1</v>
      </c>
      <c r="J29" s="15">
        <f>J11-J14+J21-J28</f>
        <v>-197</v>
      </c>
    </row>
    <row r="30" spans="1:10" ht="15.75" x14ac:dyDescent="0.25">
      <c r="A30" s="16" t="s">
        <v>60</v>
      </c>
      <c r="B30" s="17" t="s">
        <v>61</v>
      </c>
      <c r="C30" s="9" t="s">
        <v>62</v>
      </c>
      <c r="D30" s="9"/>
      <c r="E30" s="9"/>
      <c r="F30" s="9">
        <f>F6+F29</f>
        <v>3035</v>
      </c>
      <c r="G30" s="9">
        <f>G6+G29</f>
        <v>-1551</v>
      </c>
      <c r="H30" s="9">
        <f>H6+H29</f>
        <v>-157</v>
      </c>
      <c r="I30" s="9">
        <f>I6+I29</f>
        <v>1</v>
      </c>
      <c r="J30" s="9">
        <f>J6+J29</f>
        <v>-197</v>
      </c>
    </row>
    <row r="32" spans="1:10" x14ac:dyDescent="0.25">
      <c r="B32" t="s">
        <v>63</v>
      </c>
      <c r="C32" t="s">
        <v>64</v>
      </c>
    </row>
    <row r="33" spans="2:8" x14ac:dyDescent="0.25">
      <c r="B33" t="s">
        <v>65</v>
      </c>
      <c r="C33" s="18">
        <v>43434</v>
      </c>
      <c r="D33" s="18"/>
      <c r="E33" s="18"/>
      <c r="G33" s="21" t="s">
        <v>66</v>
      </c>
      <c r="H33" s="21"/>
    </row>
    <row r="35" spans="2:8" x14ac:dyDescent="0.25">
      <c r="B35" t="s">
        <v>67</v>
      </c>
    </row>
    <row r="36" spans="2:8" x14ac:dyDescent="0.25">
      <c r="B36" t="s">
        <v>65</v>
      </c>
    </row>
  </sheetData>
  <mergeCells count="8">
    <mergeCell ref="B22:C22"/>
    <mergeCell ref="G33:H33"/>
    <mergeCell ref="A2:I2"/>
    <mergeCell ref="A3:B3"/>
    <mergeCell ref="A4:A5"/>
    <mergeCell ref="B4:C5"/>
    <mergeCell ref="B15:C15"/>
    <mergeCell ref="F4:J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Droužkovice</dc:creator>
  <cp:lastModifiedBy>Renata</cp:lastModifiedBy>
  <cp:lastPrinted>2020-12-02T06:39:52Z</cp:lastPrinted>
  <dcterms:created xsi:type="dcterms:W3CDTF">2018-12-03T09:49:35Z</dcterms:created>
  <dcterms:modified xsi:type="dcterms:W3CDTF">2020-12-02T14:59:31Z</dcterms:modified>
</cp:coreProperties>
</file>