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PC\Dokumenty\Tiskopisy - účetnictví\Rozpočet\Rozpočet 2019\"/>
    </mc:Choice>
  </mc:AlternateContent>
  <xr:revisionPtr revIDLastSave="0" documentId="13_ncr:1_{7C13A9A9-C965-46CF-B29E-3BDADB4F86CF}" xr6:coauthVersionLast="38" xr6:coauthVersionMax="38" xr10:uidLastSave="{00000000-0000-0000-0000-000000000000}"/>
  <bookViews>
    <workbookView xWindow="0" yWindow="0" windowWidth="18870" windowHeight="6990" activeTab="4" xr2:uid="{00000000-000D-0000-FFFF-FFFF00000000}"/>
  </bookViews>
  <sheets>
    <sheet name="příjmy" sheetId="1" r:id="rId1"/>
    <sheet name="výdaje" sheetId="2" r:id="rId2"/>
    <sheet name="rekapitulace" sheetId="3" r:id="rId3"/>
    <sheet name="Návrh rozpočtu 2019 položkový" sheetId="5" r:id="rId4"/>
    <sheet name="rekapitulace financování 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87" i="5" l="1"/>
  <c r="C27" i="6" l="1"/>
  <c r="C26" i="6"/>
  <c r="C25" i="6"/>
  <c r="C24" i="6"/>
  <c r="C28" i="6" s="1"/>
  <c r="C23" i="6"/>
  <c r="B17" i="6"/>
  <c r="B8" i="6"/>
  <c r="B19" i="6" s="1"/>
  <c r="I501" i="5"/>
  <c r="I497" i="5"/>
  <c r="H497" i="5"/>
  <c r="I495" i="5"/>
  <c r="H495" i="5"/>
  <c r="I493" i="5"/>
  <c r="H493" i="5"/>
  <c r="I489" i="5"/>
  <c r="H489" i="5"/>
  <c r="I487" i="5"/>
  <c r="H487" i="5"/>
  <c r="I485" i="5"/>
  <c r="H485" i="5"/>
  <c r="I483" i="5"/>
  <c r="I506" i="5" s="1"/>
  <c r="H483" i="5"/>
  <c r="H506" i="5" s="1"/>
  <c r="I449" i="5"/>
  <c r="I476" i="5" s="1"/>
  <c r="H449" i="5"/>
  <c r="H476" i="5" s="1"/>
  <c r="I435" i="5"/>
  <c r="I442" i="5" s="1"/>
  <c r="H435" i="5"/>
  <c r="I417" i="5"/>
  <c r="H417" i="5"/>
  <c r="H442" i="5" s="1"/>
  <c r="I409" i="5"/>
  <c r="H409" i="5"/>
  <c r="I407" i="5"/>
  <c r="H407" i="5"/>
  <c r="I369" i="5"/>
  <c r="H369" i="5"/>
  <c r="I367" i="5"/>
  <c r="H367" i="5"/>
  <c r="I365" i="5"/>
  <c r="H365" i="5"/>
  <c r="I363" i="5"/>
  <c r="H363" i="5"/>
  <c r="I361" i="5"/>
  <c r="H361" i="5"/>
  <c r="I359" i="5"/>
  <c r="I379" i="5" s="1"/>
  <c r="H359" i="5"/>
  <c r="I357" i="5"/>
  <c r="H357" i="5"/>
  <c r="H379" i="5" s="1"/>
  <c r="I330" i="5"/>
  <c r="H330" i="5"/>
  <c r="H347" i="5" s="1"/>
  <c r="I323" i="5"/>
  <c r="I347" i="5" s="1"/>
  <c r="H323" i="5"/>
  <c r="I309" i="5"/>
  <c r="H309" i="5"/>
  <c r="I300" i="5"/>
  <c r="I315" i="5" s="1"/>
  <c r="H300" i="5"/>
  <c r="H315" i="5" s="1"/>
  <c r="I279" i="5"/>
  <c r="H279" i="5"/>
  <c r="I270" i="5"/>
  <c r="I284" i="5" s="1"/>
  <c r="H270" i="5"/>
  <c r="I261" i="5"/>
  <c r="H261" i="5"/>
  <c r="H284" i="5" s="1"/>
  <c r="I243" i="5"/>
  <c r="H243" i="5"/>
  <c r="I233" i="5"/>
  <c r="H233" i="5"/>
  <c r="I230" i="5"/>
  <c r="H230" i="5"/>
  <c r="I225" i="5"/>
  <c r="I254" i="5" s="1"/>
  <c r="H225" i="5"/>
  <c r="H254" i="5" s="1"/>
  <c r="I213" i="5"/>
  <c r="H213" i="5"/>
  <c r="I202" i="5"/>
  <c r="H202" i="5"/>
  <c r="H218" i="5" s="1"/>
  <c r="I193" i="5"/>
  <c r="I218" i="5" s="1"/>
  <c r="H193" i="5"/>
  <c r="I177" i="5"/>
  <c r="H177" i="5"/>
  <c r="I174" i="5"/>
  <c r="H174" i="5"/>
  <c r="I169" i="5"/>
  <c r="H169" i="5"/>
  <c r="I162" i="5"/>
  <c r="I184" i="5" s="1"/>
  <c r="H162" i="5"/>
  <c r="H184" i="5" s="1"/>
  <c r="H185" i="5" s="1"/>
  <c r="I145" i="5"/>
  <c r="H145" i="5"/>
  <c r="I143" i="5"/>
  <c r="H143" i="5"/>
  <c r="I138" i="5"/>
  <c r="H138" i="5"/>
  <c r="I135" i="5"/>
  <c r="H135" i="5"/>
  <c r="I133" i="5"/>
  <c r="H133" i="5"/>
  <c r="I131" i="5"/>
  <c r="I154" i="5" s="1"/>
  <c r="H131" i="5"/>
  <c r="H154" i="5" s="1"/>
  <c r="I120" i="5"/>
  <c r="H120" i="5"/>
  <c r="I112" i="5"/>
  <c r="H112" i="5"/>
  <c r="I110" i="5"/>
  <c r="H110" i="5"/>
  <c r="I107" i="5"/>
  <c r="H107" i="5"/>
  <c r="I104" i="5"/>
  <c r="H104" i="5"/>
  <c r="I100" i="5"/>
  <c r="I123" i="5" s="1"/>
  <c r="H100" i="5"/>
  <c r="H123" i="5" s="1"/>
  <c r="I87" i="5"/>
  <c r="H87" i="5"/>
  <c r="I85" i="5"/>
  <c r="H85" i="5"/>
  <c r="I81" i="5"/>
  <c r="H81" i="5"/>
  <c r="I78" i="5"/>
  <c r="H78" i="5"/>
  <c r="I75" i="5"/>
  <c r="H75" i="5"/>
  <c r="I73" i="5"/>
  <c r="H73" i="5"/>
  <c r="I71" i="5"/>
  <c r="H71" i="5"/>
  <c r="I69" i="5"/>
  <c r="I92" i="5" s="1"/>
  <c r="H69" i="5"/>
  <c r="H92" i="5" s="1"/>
  <c r="I60" i="5"/>
  <c r="H60" i="5"/>
  <c r="I29" i="5"/>
  <c r="H29" i="5"/>
  <c r="H30" i="5" s="1"/>
  <c r="I30" i="5" l="1"/>
  <c r="I185" i="5"/>
  <c r="C52" i="2"/>
  <c r="D52" i="2"/>
  <c r="E52" i="2"/>
  <c r="F52" i="2"/>
  <c r="G78" i="1" l="1"/>
  <c r="H52" i="1"/>
  <c r="G52" i="1"/>
  <c r="H25" i="1"/>
  <c r="H78" i="1"/>
  <c r="F5" i="3"/>
  <c r="E5" i="3"/>
  <c r="D5" i="3"/>
  <c r="B5" i="3"/>
  <c r="F24" i="2"/>
  <c r="E24" i="2"/>
  <c r="D24" i="2"/>
  <c r="C24" i="2"/>
  <c r="B78" i="2"/>
  <c r="B79" i="2"/>
  <c r="F78" i="2"/>
  <c r="F79" i="2" s="1"/>
  <c r="E78" i="2"/>
  <c r="E79" i="2" s="1"/>
  <c r="D78" i="2"/>
  <c r="D79" i="2" s="1"/>
  <c r="C78" i="2"/>
  <c r="C79" i="2" s="1"/>
  <c r="B52" i="2"/>
  <c r="B51" i="2" s="1"/>
  <c r="B24" i="2"/>
  <c r="F51" i="1"/>
  <c r="F52" i="1" s="1"/>
  <c r="E51" i="1"/>
  <c r="E52" i="1" s="1"/>
  <c r="F70" i="1"/>
  <c r="F77" i="1"/>
  <c r="E77" i="1"/>
  <c r="E78" i="1" s="1"/>
  <c r="D77" i="1"/>
  <c r="C77" i="1"/>
  <c r="E70" i="1"/>
  <c r="D70" i="1"/>
  <c r="C70" i="1"/>
  <c r="C78" i="1" s="1"/>
  <c r="D51" i="1"/>
  <c r="D52" i="1" s="1"/>
  <c r="C51" i="1"/>
  <c r="C52" i="1" s="1"/>
  <c r="B77" i="1"/>
  <c r="B70" i="1"/>
  <c r="B78" i="1" s="1"/>
  <c r="B51" i="1"/>
  <c r="B52" i="1" s="1"/>
  <c r="F24" i="1"/>
  <c r="F18" i="1"/>
  <c r="F25" i="1" s="1"/>
  <c r="E24" i="1"/>
  <c r="E18" i="1"/>
  <c r="D24" i="1"/>
  <c r="D18" i="1"/>
  <c r="D25" i="1" s="1"/>
  <c r="C24" i="1"/>
  <c r="C18" i="1"/>
  <c r="B24" i="1"/>
  <c r="B18" i="1"/>
  <c r="B25" i="1" s="1"/>
  <c r="H26" i="1" l="1"/>
  <c r="G5" i="3"/>
  <c r="G25" i="1"/>
  <c r="G26" i="1" s="1"/>
  <c r="D78" i="1"/>
  <c r="D26" i="1" s="1"/>
  <c r="C25" i="1"/>
  <c r="C26" i="1" s="1"/>
  <c r="E25" i="1"/>
  <c r="E26" i="1"/>
  <c r="F78" i="1"/>
  <c r="F26" i="1" s="1"/>
  <c r="B25" i="2"/>
  <c r="B26" i="1"/>
  <c r="D25" i="2"/>
  <c r="C25" i="2"/>
  <c r="E25" i="2"/>
  <c r="D51" i="2"/>
  <c r="E51" i="2"/>
  <c r="F25" i="2"/>
  <c r="F51" i="2"/>
  <c r="C51" i="2"/>
  <c r="H5" i="3" l="1"/>
</calcChain>
</file>

<file path=xl/sharedStrings.xml><?xml version="1.0" encoding="utf-8"?>
<sst xmlns="http://schemas.openxmlformats.org/spreadsheetml/2006/main" count="1094" uniqueCount="445">
  <si>
    <t>Skutečnost 2017</t>
  </si>
  <si>
    <t>Schválený rozpočet 2018</t>
  </si>
  <si>
    <t>Skutečnost 2018 do 31. 10. 2018</t>
  </si>
  <si>
    <t>Návrh rozpočtu 2019</t>
  </si>
  <si>
    <t>Výhled 2020</t>
  </si>
  <si>
    <t>Výhled 2021</t>
  </si>
  <si>
    <r>
      <t xml:space="preserve">Třídění RS </t>
    </r>
    <r>
      <rPr>
        <b/>
        <sz val="10"/>
        <color theme="1"/>
        <rFont val="Calibri"/>
        <family val="2"/>
        <charset val="238"/>
        <scheme val="minor"/>
      </rPr>
      <t>paragraf položka</t>
    </r>
  </si>
  <si>
    <t>0000  1111</t>
  </si>
  <si>
    <t>0000  1112</t>
  </si>
  <si>
    <t>0000  1113</t>
  </si>
  <si>
    <t>0000  1121</t>
  </si>
  <si>
    <t>0000  1122</t>
  </si>
  <si>
    <t>0000  1211</t>
  </si>
  <si>
    <t>0000  1334</t>
  </si>
  <si>
    <t>0000  1335</t>
  </si>
  <si>
    <t>0000  1340</t>
  </si>
  <si>
    <t>0000  1341</t>
  </si>
  <si>
    <t>0000  1343</t>
  </si>
  <si>
    <t>0000  1356</t>
  </si>
  <si>
    <t>0000  1361</t>
  </si>
  <si>
    <t>0000  1511</t>
  </si>
  <si>
    <t>0000  4111</t>
  </si>
  <si>
    <t>0000  4112</t>
  </si>
  <si>
    <t>0000  4116</t>
  </si>
  <si>
    <t>0000  4121</t>
  </si>
  <si>
    <t>0000  4222</t>
  </si>
  <si>
    <t>mezisoučet</t>
  </si>
  <si>
    <t>celkem příjmy</t>
  </si>
  <si>
    <t>Upravený rozpočet 2018                            1. - 4. opatření</t>
  </si>
  <si>
    <t>0000  1681</t>
  </si>
  <si>
    <t>x</t>
  </si>
  <si>
    <t>2122  0000</t>
  </si>
  <si>
    <t xml:space="preserve">mezisoučet </t>
  </si>
  <si>
    <t>2411  0000</t>
  </si>
  <si>
    <t>3319  0000</t>
  </si>
  <si>
    <t>3392  0000</t>
  </si>
  <si>
    <t>3399  0000</t>
  </si>
  <si>
    <t>3429  0000</t>
  </si>
  <si>
    <t>3612  0000</t>
  </si>
  <si>
    <t>3613  0000</t>
  </si>
  <si>
    <t>3631  0000</t>
  </si>
  <si>
    <t>3632  0000</t>
  </si>
  <si>
    <t>3639  0000</t>
  </si>
  <si>
    <t>3725  0000</t>
  </si>
  <si>
    <t>3722  0000</t>
  </si>
  <si>
    <t>3745  0000</t>
  </si>
  <si>
    <t>5512  0000</t>
  </si>
  <si>
    <t>6171  0000</t>
  </si>
  <si>
    <t>6310  0000</t>
  </si>
  <si>
    <t>6330  0000</t>
  </si>
  <si>
    <t>nedaňové příjmy</t>
  </si>
  <si>
    <t>kapitálové příjmy</t>
  </si>
  <si>
    <t>daňové příjmy třída 1</t>
  </si>
  <si>
    <t>3412  0000</t>
  </si>
  <si>
    <t>přijaté transfery bez konsolidace</t>
  </si>
  <si>
    <t>2219  0000</t>
  </si>
  <si>
    <t>přijaté transfery konsolidace</t>
  </si>
  <si>
    <t>2212  0000</t>
  </si>
  <si>
    <t>nedaňové výdaje</t>
  </si>
  <si>
    <t>2221  0000</t>
  </si>
  <si>
    <t>2321  0000</t>
  </si>
  <si>
    <t>3111  0000</t>
  </si>
  <si>
    <t>3322  0000</t>
  </si>
  <si>
    <t>3326  0000</t>
  </si>
  <si>
    <t>3419  0000</t>
  </si>
  <si>
    <t>3721  0000</t>
  </si>
  <si>
    <t>3723  0000</t>
  </si>
  <si>
    <t>celkem výdaje</t>
  </si>
  <si>
    <t>3726  0000</t>
  </si>
  <si>
    <t>3739  0000</t>
  </si>
  <si>
    <t>5212  0000</t>
  </si>
  <si>
    <t>6112  0000</t>
  </si>
  <si>
    <t>6114  0000</t>
  </si>
  <si>
    <t>6115  0000</t>
  </si>
  <si>
    <t>6320  0000</t>
  </si>
  <si>
    <t>6399  0000</t>
  </si>
  <si>
    <t>6402  0000</t>
  </si>
  <si>
    <t>kapitálové výdaje</t>
  </si>
  <si>
    <t>2341  0000</t>
  </si>
  <si>
    <t>6118  0000</t>
  </si>
  <si>
    <t>schodek</t>
  </si>
  <si>
    <t>Upravený rozpočet 2018                            1. - 3. opatření</t>
  </si>
  <si>
    <t>přebytek</t>
  </si>
  <si>
    <t>financování - 8115</t>
  </si>
  <si>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</si>
  <si>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</si>
  <si>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</si>
  <si>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</si>
  <si>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</si>
  <si>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</si>
  <si>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</si>
  <si>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</si>
  <si>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</si>
  <si>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</si>
  <si>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</si>
  <si>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</si>
  <si>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</si>
  <si>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</si>
  <si>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</si>
  <si>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</si>
  <si>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</si>
  <si>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</si>
  <si>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</si>
  <si>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</si>
  <si>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fyzických osob ze ZČ</t>
  </si>
  <si>
    <t>Daň z příjmu fyzických osob z podnikání</t>
  </si>
  <si>
    <t>Daň z příjmu fyzických osob zvl. sazbou</t>
  </si>
  <si>
    <t>Daň z příjmu právnických osob</t>
  </si>
  <si>
    <t>Daň z příjmu právnických osob - obec</t>
  </si>
  <si>
    <t>Daň z příjmu DPH</t>
  </si>
  <si>
    <t>Odvody za odnětí zemědělské půdy</t>
  </si>
  <si>
    <t>Odvody za odnětí lesní půdy</t>
  </si>
  <si>
    <t>Poplatky za komunální odpad</t>
  </si>
  <si>
    <t>Poplateky ze psů</t>
  </si>
  <si>
    <t>Poplatek za užívání veřejných prostranství</t>
  </si>
  <si>
    <t>příjmy úhrad za dobývání nerostů</t>
  </si>
  <si>
    <t>Daň z hazardních her</t>
  </si>
  <si>
    <t>Správní poplatky</t>
  </si>
  <si>
    <t>Daň z nemovitostí</t>
  </si>
  <si>
    <t>Dotace na výkon státní správy</t>
  </si>
  <si>
    <t>příspěvek na žáky MŠ</t>
  </si>
  <si>
    <t>Dotace na veřejně prospěšné pracovníky</t>
  </si>
  <si>
    <t xml:space="preserve">CELKEM: za účtovou třídu 1 - </t>
  </si>
  <si>
    <t>CELKEM PŘÍJMY:</t>
  </si>
  <si>
    <t>Převod mezi účty</t>
  </si>
  <si>
    <t>Tvorba fondu na obnovu kanalizace</t>
  </si>
  <si>
    <t xml:space="preserve">  příjmy</t>
  </si>
  <si>
    <t>odd.§ 2 - 6</t>
  </si>
  <si>
    <t>Sběr a zpracování druhotných surovin</t>
  </si>
  <si>
    <t>Ostatní záležitosti pozemních komunik.</t>
  </si>
  <si>
    <t>Záležitosti pošt</t>
  </si>
  <si>
    <t>Záležitosti pošt - poskytované služby</t>
  </si>
  <si>
    <t>Ostatní záležitosti kultury</t>
  </si>
  <si>
    <t>příjmy z prodeje zboží - reklamních předm.</t>
  </si>
  <si>
    <t>Zájmová činnost v kultuře</t>
  </si>
  <si>
    <t>Kulturní dům - poskytované služby</t>
  </si>
  <si>
    <t>Kulturní dům - nájemné</t>
  </si>
  <si>
    <t>Ostatní záležitosti z kultury - výtěžky</t>
  </si>
  <si>
    <t>Neinvestiční dar</t>
  </si>
  <si>
    <t>Sportovní zařízení v majetku obce</t>
  </si>
  <si>
    <t>Dětské hřiště - dovybavení dar</t>
  </si>
  <si>
    <t>Ostatní zájmová činnost a rekreace</t>
  </si>
  <si>
    <t>Volnočas.centr., Koupaliště - poskyt.služby</t>
  </si>
  <si>
    <t>Volnočas.centr., Koupaliště - nájemné</t>
  </si>
  <si>
    <t xml:space="preserve">CELKEM: </t>
  </si>
  <si>
    <t>kontrolní mezisoučet</t>
  </si>
  <si>
    <t>Bytové hospodářství</t>
  </si>
  <si>
    <t>Obecní byty - poskytované služby</t>
  </si>
  <si>
    <t>Obecní byty - nájemné</t>
  </si>
  <si>
    <t xml:space="preserve">Obecní byty - fin.neinv.dar </t>
  </si>
  <si>
    <t>Nebytové hospodářství</t>
  </si>
  <si>
    <t>Internet - věž - poskytované služby</t>
  </si>
  <si>
    <t>pronájem nebytových prostor</t>
  </si>
  <si>
    <t>Pohřebnictví</t>
  </si>
  <si>
    <t>Hřbitov - poskytování služeb</t>
  </si>
  <si>
    <t>Hřbitov - pronáj. hřbitovního místa, kolum.</t>
  </si>
  <si>
    <t>Veřejné osvětlení</t>
  </si>
  <si>
    <t>Vrácený přeplatek el.energie</t>
  </si>
  <si>
    <t>Komunální služby a úz.rozvoj jinde nez.</t>
  </si>
  <si>
    <t>Komunální služby - poskytování služeb</t>
  </si>
  <si>
    <t>Komunální služby - příjem z věcných břemen</t>
  </si>
  <si>
    <t>Komunální služby - pronájem pozemků</t>
  </si>
  <si>
    <t>Komunální služby - pronájem nemovitostí</t>
  </si>
  <si>
    <t xml:space="preserve">Komunální služby - fin.neinv.dar </t>
  </si>
  <si>
    <t>Komunální služby - prodej pozemků</t>
  </si>
  <si>
    <t>Komunální služby - prodej ost. majetku</t>
  </si>
  <si>
    <t>Sběr a svoz komunálních odpadů</t>
  </si>
  <si>
    <t>Komunální odpad - podnikatelé</t>
  </si>
  <si>
    <t>Komunální odpad - sankce (exekuce)</t>
  </si>
  <si>
    <t>Využívání a zneškodňování kom.odpadů</t>
  </si>
  <si>
    <t>Tříděný odpad - EKOKOM, a.s.</t>
  </si>
  <si>
    <t>Péče o vzhled obcí a veřejnou zeleň</t>
  </si>
  <si>
    <t>Péče o vzhled obcí a VZ - Povodí Ohře</t>
  </si>
  <si>
    <t>Požární ochrana - dobrovolná část</t>
  </si>
  <si>
    <t>Obecné příjmy a výdaje z finančních oper.</t>
  </si>
  <si>
    <t>Finanční operace - příjmy z úroků</t>
  </si>
  <si>
    <t>Fiananční operace - příjem z dividend</t>
  </si>
  <si>
    <t>Činnost místní správy</t>
  </si>
  <si>
    <t>Místní správa - poskytování služeb</t>
  </si>
  <si>
    <t>Finanční vypoř.min.let</t>
  </si>
  <si>
    <t>výdaje</t>
  </si>
  <si>
    <t>závazné ukazatele - paragraf</t>
  </si>
  <si>
    <t xml:space="preserve">účetní doklad č. </t>
  </si>
  <si>
    <t>opatření D</t>
  </si>
  <si>
    <t>stav po opatř. D</t>
  </si>
  <si>
    <t>Silnice</t>
  </si>
  <si>
    <t>Místní komunikace - ost.osobní výdaje</t>
  </si>
  <si>
    <t>Místní komunikace - posypový materiál</t>
  </si>
  <si>
    <t>Místní komunikace - služby</t>
  </si>
  <si>
    <t>Místní komunikace - opravy a údržba</t>
  </si>
  <si>
    <t>Místní komunikace - výstavba</t>
  </si>
  <si>
    <t>Záležitosti poz.kom. - oprava a údržba</t>
  </si>
  <si>
    <t>Záležitosti poz.kom. - správní popl. cyklost.</t>
  </si>
  <si>
    <t>Záležitosti poz.kom. - výstavba cyklotrasa</t>
  </si>
  <si>
    <t xml:space="preserve">                                  </t>
  </si>
  <si>
    <t>Provoz veřejné silniční dopravy</t>
  </si>
  <si>
    <t xml:space="preserve">provoz MHD </t>
  </si>
  <si>
    <t>Pitná voda</t>
  </si>
  <si>
    <t>Pitná voda - ostatní služby</t>
  </si>
  <si>
    <t>Pitná voda - opravy a údržba</t>
  </si>
  <si>
    <t>Pitná voda - výstavba</t>
  </si>
  <si>
    <t>CELKEM VÝDAJE:</t>
  </si>
  <si>
    <t>Odvádění a čištění odp.vod a nakl. s kaly</t>
  </si>
  <si>
    <t>Kanalizace a ČOV - ostatní osobní výdaje</t>
  </si>
  <si>
    <t>Kanalizace a ČOV - DDHM</t>
  </si>
  <si>
    <t>Kanalizace a ČOV - materiál</t>
  </si>
  <si>
    <t>Kanalizace a ČOV - studená voda</t>
  </si>
  <si>
    <t>Kanalizace a ČOV - el. energie</t>
  </si>
  <si>
    <t>Kanalizace a ČOV - služby</t>
  </si>
  <si>
    <t>Kanalizace a ČOV - oprava a údržba</t>
  </si>
  <si>
    <t>Kanalizace a ČOV - výstavba</t>
  </si>
  <si>
    <t>Záležitosti pošt - platy zaměstnanců</t>
  </si>
  <si>
    <t>Záležitosti pošt - OOV</t>
  </si>
  <si>
    <t>Záležitosti pošt - sociální pojištění</t>
  </si>
  <si>
    <t>Záležitosti pošt - zdravotní pojištění</t>
  </si>
  <si>
    <t>Záležitosti pošt - povinné veř. pojištění</t>
  </si>
  <si>
    <t>Záležitosti pošt - materiál</t>
  </si>
  <si>
    <t>Záležitosti pošt - el.energie</t>
  </si>
  <si>
    <t>Záležitosti pošt - služby telek.a rádiokom.</t>
  </si>
  <si>
    <t>Záležitosti pošt - cestovné</t>
  </si>
  <si>
    <t>Záležitosti pošt - dávky nemocenského poj.</t>
  </si>
  <si>
    <t>Předškolní zařízení</t>
  </si>
  <si>
    <t>Mateřská škola - opravy a údržba</t>
  </si>
  <si>
    <t>Mateřská škola - příspěvek na provoz</t>
  </si>
  <si>
    <t>MŠ - průtoková dotace část stát</t>
  </si>
  <si>
    <t>MŠ - průtoková dotace část EU</t>
  </si>
  <si>
    <t xml:space="preserve">Zachování a obnova kult. památek </t>
  </si>
  <si>
    <t>Zachování a obnova kult. památek - materiál</t>
  </si>
  <si>
    <t>Zachování a obnova kult. památek - opravy</t>
  </si>
  <si>
    <t>Zachování a obnova kult.památek - poplatky</t>
  </si>
  <si>
    <t>Zachování a obnova kult.památek - TZ</t>
  </si>
  <si>
    <t>Pořízení a zachování národního podvěd.</t>
  </si>
  <si>
    <t>Památky místního významu - oprava</t>
  </si>
  <si>
    <t>Neinvestiční transfery církvím a nábož.org.</t>
  </si>
  <si>
    <t>Zájmová činnost v kultuře - OOV</t>
  </si>
  <si>
    <t>Zájmová činnost v kultuře - DDHM</t>
  </si>
  <si>
    <t>Zájmová činnost v kultuře - materiál</t>
  </si>
  <si>
    <t>Zájmová činnost v kultuře - stud.voda</t>
  </si>
  <si>
    <t>Zájmová činnost v kultuře - plyn</t>
  </si>
  <si>
    <t>Zájmová činnost v kultuře - el. energie</t>
  </si>
  <si>
    <t>Zájmová činnost v kultuře - služby</t>
  </si>
  <si>
    <t>Zájmová činnost v kultuře - opravy</t>
  </si>
  <si>
    <t>Zájmová činnost v kultuře - ost.neinv.výd.</t>
  </si>
  <si>
    <t>Ostatní záležitosti kultury atd.</t>
  </si>
  <si>
    <t>Ostatní záležitosti kultury atd. - OOV</t>
  </si>
  <si>
    <t>Ost.zálež. kultury atd. - odměny umělcům</t>
  </si>
  <si>
    <t>Ost.zálež. kultury atd. - materiál</t>
  </si>
  <si>
    <t>Ost.zálež. kultury atd. - el. energie</t>
  </si>
  <si>
    <t>Ost.zálež. kultury atd. - služby</t>
  </si>
  <si>
    <t>Ost.zálež. kultury atd. - pohoštění</t>
  </si>
  <si>
    <t>Ost.zálež. kultury atd. - věcné dary</t>
  </si>
  <si>
    <t>Ost.zálež.kultury atd. - neinv.transf.fyz.os.</t>
  </si>
  <si>
    <t>Ost.zálež.kultury atd. - neinv.transf.nez.org.</t>
  </si>
  <si>
    <t>Ost.zálež. kultury atd. - dary obyvatelstvu</t>
  </si>
  <si>
    <t>Hřiště - DDHM</t>
  </si>
  <si>
    <t>Hřiště - materiál</t>
  </si>
  <si>
    <t>Hřiště - ostatní služby</t>
  </si>
  <si>
    <t>Hřiště - opravy a údržba</t>
  </si>
  <si>
    <t>Dětské hřiště - správní poplatky</t>
  </si>
  <si>
    <t>Dětské hřiště - výstavba (stavební část)</t>
  </si>
  <si>
    <t>Dětské hřiště - výstavba (samost.mov.věci)</t>
  </si>
  <si>
    <t>Ostatní tělovýchovná činnost</t>
  </si>
  <si>
    <t>Podpora TJ - materiál</t>
  </si>
  <si>
    <t>Podpora TJ - studená voda</t>
  </si>
  <si>
    <t>Podpora TJ - plyn</t>
  </si>
  <si>
    <t>Podpora TJ - el. energie</t>
  </si>
  <si>
    <t>Podpora TJ - ostatní služby</t>
  </si>
  <si>
    <t>Podpora TJ - opravy a udržování</t>
  </si>
  <si>
    <t>Podpora TJ - věcné dary</t>
  </si>
  <si>
    <t>Podpora TJ - Slavoj Droužkovice - příspěvek</t>
  </si>
  <si>
    <t>Koupaliště, VČC - ostatní osobní náklady</t>
  </si>
  <si>
    <t>Koupaliště, VČC - DDHM, TZ pod hranicí</t>
  </si>
  <si>
    <t>Koupaliště, VČC - materiál</t>
  </si>
  <si>
    <t>Koupaliště, VČC - studená voda</t>
  </si>
  <si>
    <t>Koupaliště, VČC - plyn</t>
  </si>
  <si>
    <t>Koupaliště, VČC - el. energie</t>
  </si>
  <si>
    <t>Koupaliště, VČC - služby internet</t>
  </si>
  <si>
    <t>Koupaliště, VČC - ostatní služby</t>
  </si>
  <si>
    <t>Koupaliště, VČC - opravy a údržba</t>
  </si>
  <si>
    <t>Obecní byty - ostatní osobní náklady</t>
  </si>
  <si>
    <t>Obecní byty - materiál</t>
  </si>
  <si>
    <t>Obecní byty - studená voda</t>
  </si>
  <si>
    <t>Obecní byty - plyn</t>
  </si>
  <si>
    <t>Obecní byty - el. energie - chodby</t>
  </si>
  <si>
    <t>Obecní byty - ostatní služby</t>
  </si>
  <si>
    <t>Obecní byty - opravy a údržba</t>
  </si>
  <si>
    <t>Obení byty - přeplatky za služby</t>
  </si>
  <si>
    <t>Veřejné osvětlení - ostatní osobní náklady</t>
  </si>
  <si>
    <t>Věřejné osvětlení - materiál</t>
  </si>
  <si>
    <t>Veřejné osvětlení - el.energie</t>
  </si>
  <si>
    <t>Veřejné osvětlení - opravy a udržování</t>
  </si>
  <si>
    <t>Věřejné osvětlení - služby</t>
  </si>
  <si>
    <t>Hřbitov - ostatní osobní náklady</t>
  </si>
  <si>
    <t>Hřbitov - studená voda</t>
  </si>
  <si>
    <t>Hřbitov - ostatní služby</t>
  </si>
  <si>
    <t>Hřbitov - oprava a údržba (márnice)</t>
  </si>
  <si>
    <t>Komunální služby a územní rozvoj</t>
  </si>
  <si>
    <t>Komunální služby - ostatní osobní náklady</t>
  </si>
  <si>
    <t>Komunální služby - DDHM</t>
  </si>
  <si>
    <r>
      <rPr>
        <sz val="12"/>
        <rFont val="Calibri"/>
        <family val="2"/>
        <charset val="238"/>
      </rPr>
      <t>Komunální služby -</t>
    </r>
    <r>
      <rPr>
        <sz val="9"/>
        <rFont val="Calibri"/>
        <family val="2"/>
        <charset val="238"/>
      </rPr>
      <t xml:space="preserve"> materiál (nákup laviček a košů)</t>
    </r>
  </si>
  <si>
    <t>Komunální služby - studená voda</t>
  </si>
  <si>
    <t>Komunální služby - plyn</t>
  </si>
  <si>
    <t>Komunální služby - el. energie</t>
  </si>
  <si>
    <t xml:space="preserve">Komunální služby - pohonné hmoty (OA+M) </t>
  </si>
  <si>
    <t>Komunální služby - pojištění vozidel</t>
  </si>
  <si>
    <t>Komunální služby - nájemné</t>
  </si>
  <si>
    <t>Komunální služby - ostatní služby</t>
  </si>
  <si>
    <t>Komunální služby - oprava a údržba</t>
  </si>
  <si>
    <t>Komunální služby - přísp.obecně prosp. spol.</t>
  </si>
  <si>
    <t>Komunální služby - příspěvky</t>
  </si>
  <si>
    <t>Komunální služby - DSO příspěvky</t>
  </si>
  <si>
    <t>Komunální služby - platby poplatků</t>
  </si>
  <si>
    <t>Komunální služby - ost.neinv.výdaje - přepl.</t>
  </si>
  <si>
    <t>Komunální služby - transf.záj.sdruž.osob</t>
  </si>
  <si>
    <t>Komunální služby - poskytnuté náhrady</t>
  </si>
  <si>
    <t>Sběr a svoz nebezpečných odpadů</t>
  </si>
  <si>
    <t>Nebezpečné odpady - ostatní služby</t>
  </si>
  <si>
    <t>Komunální odpady - ostatní služby</t>
  </si>
  <si>
    <t>Sběr a svoz ostatních odpadů</t>
  </si>
  <si>
    <t>Ostatní odpady - ostatní služby</t>
  </si>
  <si>
    <t>Využívání a zneškodňování kom. odpadů</t>
  </si>
  <si>
    <t>likvidace TO</t>
  </si>
  <si>
    <t>Využ.a znešk.ost.odpadů - bioskládka</t>
  </si>
  <si>
    <t>Ostatní ochrana půdy a spodní vody</t>
  </si>
  <si>
    <t>Opatření proti utváření černých skládek</t>
  </si>
  <si>
    <t>Péče o vzhled - Platy zaměstnanců VPP</t>
  </si>
  <si>
    <t>Péče o vzhled - Platy zaměstnanců VPP - stát</t>
  </si>
  <si>
    <t>Péče o vzhled - Platy zaměstnanců VPP-EU</t>
  </si>
  <si>
    <t>Péče o vzhled - ostatní osobní náklady</t>
  </si>
  <si>
    <t>Péče o vzhled - sociální pojištění</t>
  </si>
  <si>
    <t>Péče o vzhled - sociální pojištění - stát</t>
  </si>
  <si>
    <t>měsíc:</t>
  </si>
  <si>
    <t>Péče o vzhled - sociální pojištění -EU</t>
  </si>
  <si>
    <t>Péče o vzhled - sociální pojištění - stát.př.</t>
  </si>
  <si>
    <t>Péče o vzhled - sociální pojištění - EU</t>
  </si>
  <si>
    <t xml:space="preserve">Péče o vzhled - zdravotní pojištění </t>
  </si>
  <si>
    <t>Péče o vzhled - zdravotní pojištění - stát</t>
  </si>
  <si>
    <t>Péče o vzhled - zdravotní pojištění - EU</t>
  </si>
  <si>
    <t>Péče o vzhled - zdravotní pojištění - stát.př.</t>
  </si>
  <si>
    <t>Péče o vzhled - ostatní pojištění</t>
  </si>
  <si>
    <t>Péče o vzhled - ochranné prac.pomůcky</t>
  </si>
  <si>
    <t>Péče o vzhled - DDHM</t>
  </si>
  <si>
    <t>Péče o vzhled - materiál, náhradní díly</t>
  </si>
  <si>
    <t>Péče o vzhled - pohonné hmoty a maziva</t>
  </si>
  <si>
    <t>Péče o vzhled - pojištění</t>
  </si>
  <si>
    <t>Péče o vzhled - školení pracovníků</t>
  </si>
  <si>
    <t>Péče o vzhled - ostatní služby</t>
  </si>
  <si>
    <t>Péče o vzhled - opravy a údržba</t>
  </si>
  <si>
    <t>Péče o vzhled - občerstvení VPP</t>
  </si>
  <si>
    <t>Péče o vzhled - nemocenské dávky</t>
  </si>
  <si>
    <t>Péče o vzhled - nemocenské dávky - stát</t>
  </si>
  <si>
    <t>Péče o vzhled - nemocenské dávky - EU</t>
  </si>
  <si>
    <t>Ochrana obyvatelstva</t>
  </si>
  <si>
    <t>Ochrana obyvatelstva - nespecif.rezervy</t>
  </si>
  <si>
    <t>SDH - refundace mezd</t>
  </si>
  <si>
    <t>SDH - ostatní osobní náklady</t>
  </si>
  <si>
    <t>SDH - ochranné pracovní pomůcky</t>
  </si>
  <si>
    <t>SDH - prádlo, oděv, obuv</t>
  </si>
  <si>
    <t>SDH - DDHM</t>
  </si>
  <si>
    <t>SDH - materiál</t>
  </si>
  <si>
    <t>SDH - studená voda</t>
  </si>
  <si>
    <t>SDH - plyn</t>
  </si>
  <si>
    <t>SDH - el. energie</t>
  </si>
  <si>
    <t>SDH - pohonné hmoty a maziva</t>
  </si>
  <si>
    <t>SDH - pojištění</t>
  </si>
  <si>
    <t>SDH - školení</t>
  </si>
  <si>
    <t>SDH - ostatní služby</t>
  </si>
  <si>
    <t>SDH - opravy a údržba</t>
  </si>
  <si>
    <t>SDH - pohoštění</t>
  </si>
  <si>
    <t>SDH - správní poplatky</t>
  </si>
  <si>
    <t>SDH - renovace nádrže</t>
  </si>
  <si>
    <t>Zastupitelstvo obcí</t>
  </si>
  <si>
    <t>ZO - Odměny členů zastupitelstva</t>
  </si>
  <si>
    <t>ZO - sociální pojištění</t>
  </si>
  <si>
    <t>ZO - zdravotní pojištění</t>
  </si>
  <si>
    <t>ZO - ostatní pojištění</t>
  </si>
  <si>
    <t>ZO - pohoštění</t>
  </si>
  <si>
    <t>ZO - dary</t>
  </si>
  <si>
    <t>Místní správa - platy zaměstnanců</t>
  </si>
  <si>
    <t>Místní správa - ostatní osobní náklady</t>
  </si>
  <si>
    <t>Místní správa - sociální pojištění</t>
  </si>
  <si>
    <t>Místní správa - zdravotní pojištění</t>
  </si>
  <si>
    <t>Místní správa - ostatní pojištění</t>
  </si>
  <si>
    <t>Místní správa - odměny za užití PC progr.</t>
  </si>
  <si>
    <t>Místní správa - knihy, učebnice, tisk</t>
  </si>
  <si>
    <t>Místní správa - DDHM</t>
  </si>
  <si>
    <t>Místní správa - materiál</t>
  </si>
  <si>
    <t>Místní správa - služby pošt</t>
  </si>
  <si>
    <t>Místní správa - telekom.popl., internet</t>
  </si>
  <si>
    <t>Místní správa - pojištění</t>
  </si>
  <si>
    <t>Místní správa - nájemné</t>
  </si>
  <si>
    <t>Místní správa - konzultační služby</t>
  </si>
  <si>
    <t>Místní správa - služby školení</t>
  </si>
  <si>
    <t>Místní správa - zprac.dat a sl. spoj.s techn.</t>
  </si>
  <si>
    <t>Místní správa - ostatní služby. GDPR pověř.</t>
  </si>
  <si>
    <t>Místní správa - opravy a údržba</t>
  </si>
  <si>
    <t>Místní správa - programové vybavení</t>
  </si>
  <si>
    <t>Místní správa - občerstvení výj. zasedání</t>
  </si>
  <si>
    <t>Místní správa - účastnické poplatky</t>
  </si>
  <si>
    <t>Místní správa - věcné dary</t>
  </si>
  <si>
    <t>Místní správa - neinv. transf.obcím</t>
  </si>
  <si>
    <t>Místní správa - platby daní a poplatků</t>
  </si>
  <si>
    <t>Místní správa - úhrady sankcí</t>
  </si>
  <si>
    <t>Místní správa - náhrady mezd v době nem.</t>
  </si>
  <si>
    <t>Obecní příjmy a výdaje z finančních oper.</t>
  </si>
  <si>
    <t>Služby finančním ústavům</t>
  </si>
  <si>
    <t>Pojištění funkčně nespecifikovatelné</t>
  </si>
  <si>
    <t>Převody mezi účty</t>
  </si>
  <si>
    <t>Převody mezi účty - konsolidace</t>
  </si>
  <si>
    <t>Tvorba fondu</t>
  </si>
  <si>
    <t>Ostatní finanční operace</t>
  </si>
  <si>
    <t>Proúčtovaná daň - obec</t>
  </si>
  <si>
    <t>Finanční vypořádání minulých let</t>
  </si>
  <si>
    <t>vratky transferů z minulých let - volby</t>
  </si>
  <si>
    <t>Ost.zál.kultury - OOV kronika</t>
  </si>
  <si>
    <t>Vodní díla v zemědělské krajině - služby</t>
  </si>
  <si>
    <t>Revitalizace rybníků - služby</t>
  </si>
  <si>
    <t>Revitalizace rybníků - opravy a údržba</t>
  </si>
  <si>
    <t>FINANCOVÁNÍ</t>
  </si>
  <si>
    <t>PŘÍJMY:</t>
  </si>
  <si>
    <t>schválený rozpočet 2018:</t>
  </si>
  <si>
    <t>1. rozpočtové opatření 2018</t>
  </si>
  <si>
    <t>2. rozpočtové opatření 2018</t>
  </si>
  <si>
    <t>3. rozpočtové opatření 2018</t>
  </si>
  <si>
    <t>4. rozpočtové opatření 2018</t>
  </si>
  <si>
    <t>SCHVÁLENÝ ROZPOČET</t>
  </si>
  <si>
    <t>VÝDAJE:</t>
  </si>
  <si>
    <t>2. rozpočtobé opatření 2018</t>
  </si>
  <si>
    <t xml:space="preserve"> 8115 - </t>
  </si>
  <si>
    <t>Poznámka:</t>
  </si>
  <si>
    <t>průběžné</t>
  </si>
  <si>
    <t>ROZPOČET 2018</t>
  </si>
  <si>
    <t>D</t>
  </si>
  <si>
    <t>1. rozpočtové opatření</t>
  </si>
  <si>
    <t>2. rozpočtové opatření</t>
  </si>
  <si>
    <t>3. rozpočtové opatření</t>
  </si>
  <si>
    <t>4. rozpočtové opatření</t>
  </si>
  <si>
    <t>vyvěšeno:</t>
  </si>
  <si>
    <t>sejmuto:</t>
  </si>
  <si>
    <t xml:space="preserve">schváleno: </t>
  </si>
  <si>
    <t>ROZPOČET NA ROK 2019</t>
  </si>
  <si>
    <t>ROZPOČET NA ROK 2019 - REKAPITULACE</t>
  </si>
  <si>
    <t xml:space="preserve">ROZPOČET 2019 </t>
  </si>
  <si>
    <t xml:space="preserve">ROZPOČET 2018 </t>
  </si>
  <si>
    <t>ROZPOČET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</si>
</sst>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indexed="12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9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indexed="57"/>
      <name val="Times New Roman"/>
      <family val="1"/>
      <charset val="238"/>
    </font>
    <font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CF0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8">
    <xf numFmtId="0" fontId="0" fillId="0" borderId="0" xfId="0"/>
    <xf numFmtId="0" fontId="2" fillId="3" borderId="14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44" fontId="4" fillId="0" borderId="14" xfId="1" applyFont="1" applyBorder="1"/>
    <xf numFmtId="44" fontId="4" fillId="3" borderId="14" xfId="1" applyFont="1" applyFill="1" applyBorder="1"/>
    <xf numFmtId="0" fontId="3" fillId="3" borderId="14" xfId="0" applyFont="1" applyFill="1" applyBorder="1" applyAlignment="1">
      <alignment horizontal="center" vertical="center" wrapText="1"/>
    </xf>
    <xf numFmtId="44" fontId="4" fillId="2" borderId="14" xfId="1" applyFont="1" applyFill="1" applyBorder="1"/>
    <xf numFmtId="44" fontId="4" fillId="0" borderId="1" xfId="1" applyFont="1" applyBorder="1"/>
    <xf numFmtId="44" fontId="4" fillId="2" borderId="1" xfId="1" applyFont="1" applyFill="1" applyBorder="1"/>
    <xf numFmtId="44" fontId="4" fillId="0" borderId="11" xfId="1" applyFont="1" applyBorder="1"/>
    <xf numFmtId="44" fontId="4" fillId="3" borderId="11" xfId="1" applyFont="1" applyFill="1" applyBorder="1"/>
    <xf numFmtId="44" fontId="4" fillId="2" borderId="11" xfId="1" applyFont="1" applyFill="1" applyBorder="1"/>
    <xf numFmtId="44" fontId="4" fillId="3" borderId="1" xfId="1" applyFont="1" applyFill="1" applyBorder="1"/>
    <xf numFmtId="44" fontId="4" fillId="0" borderId="6" xfId="1" applyFont="1" applyBorder="1"/>
    <xf numFmtId="44" fontId="4" fillId="0" borderId="17" xfId="1" applyFont="1" applyBorder="1"/>
    <xf numFmtId="44" fontId="4" fillId="3" borderId="17" xfId="1" applyFont="1" applyFill="1" applyBorder="1"/>
    <xf numFmtId="44" fontId="4" fillId="2" borderId="17" xfId="1" applyFont="1" applyFill="1" applyBorder="1"/>
    <xf numFmtId="44" fontId="4" fillId="2" borderId="8" xfId="1" applyFont="1" applyFill="1" applyBorder="1"/>
    <xf numFmtId="44" fontId="4" fillId="0" borderId="20" xfId="1" applyFont="1" applyBorder="1"/>
    <xf numFmtId="44" fontId="4" fillId="3" borderId="20" xfId="1" applyFont="1" applyFill="1" applyBorder="1"/>
    <xf numFmtId="44" fontId="4" fillId="2" borderId="20" xfId="1" applyFont="1" applyFill="1" applyBorder="1"/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4" fillId="0" borderId="7" xfId="0" applyFont="1" applyBorder="1"/>
    <xf numFmtId="44" fontId="4" fillId="0" borderId="11" xfId="1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4" fillId="2" borderId="8" xfId="1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44" fontId="4" fillId="0" borderId="3" xfId="1" applyFont="1" applyBorder="1"/>
    <xf numFmtId="44" fontId="4" fillId="3" borderId="3" xfId="1" applyFont="1" applyFill="1" applyBorder="1"/>
    <xf numFmtId="44" fontId="4" fillId="2" borderId="3" xfId="1" applyFont="1" applyFill="1" applyBorder="1"/>
    <xf numFmtId="44" fontId="4" fillId="0" borderId="1" xfId="1" applyFont="1" applyBorder="1" applyAlignment="1"/>
    <xf numFmtId="44" fontId="4" fillId="3" borderId="1" xfId="1" applyFont="1" applyFill="1" applyBorder="1" applyAlignment="1"/>
    <xf numFmtId="44" fontId="4" fillId="2" borderId="1" xfId="1" applyFont="1" applyFill="1" applyBorder="1" applyAlignment="1"/>
    <xf numFmtId="44" fontId="4" fillId="0" borderId="8" xfId="1" applyFont="1" applyBorder="1"/>
    <xf numFmtId="44" fontId="4" fillId="3" borderId="8" xfId="1" applyFont="1" applyFill="1" applyBorder="1"/>
    <xf numFmtId="0" fontId="4" fillId="0" borderId="5" xfId="0" applyFont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44" fontId="4" fillId="4" borderId="1" xfId="1" applyFont="1" applyFill="1" applyBorder="1"/>
    <xf numFmtId="44" fontId="4" fillId="4" borderId="1" xfId="1" applyFont="1" applyFill="1" applyBorder="1" applyAlignment="1">
      <alignment wrapText="1"/>
    </xf>
    <xf numFmtId="3" fontId="4" fillId="0" borderId="5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3" fontId="4" fillId="0" borderId="10" xfId="0" applyNumberFormat="1" applyFont="1" applyBorder="1" applyAlignment="1">
      <alignment horizontal="center"/>
    </xf>
    <xf numFmtId="0" fontId="2" fillId="5" borderId="21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/>
    </xf>
    <xf numFmtId="0" fontId="2" fillId="5" borderId="22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44" fontId="4" fillId="5" borderId="3" xfId="1" applyFont="1" applyFill="1" applyBorder="1"/>
    <xf numFmtId="44" fontId="4" fillId="5" borderId="1" xfId="1" applyFont="1" applyFill="1" applyBorder="1" applyAlignment="1"/>
    <xf numFmtId="44" fontId="4" fillId="5" borderId="1" xfId="1" applyFont="1" applyFill="1" applyBorder="1"/>
    <xf numFmtId="44" fontId="4" fillId="5" borderId="8" xfId="1" applyFont="1" applyFill="1" applyBorder="1"/>
    <xf numFmtId="0" fontId="2" fillId="6" borderId="22" xfId="0" applyFont="1" applyFill="1" applyBorder="1" applyAlignment="1">
      <alignment horizontal="center" vertical="center" wrapText="1"/>
    </xf>
    <xf numFmtId="44" fontId="4" fillId="6" borderId="3" xfId="1" applyFont="1" applyFill="1" applyBorder="1"/>
    <xf numFmtId="44" fontId="4" fillId="6" borderId="1" xfId="1" applyFont="1" applyFill="1" applyBorder="1" applyAlignment="1"/>
    <xf numFmtId="44" fontId="4" fillId="6" borderId="1" xfId="1" applyFont="1" applyFill="1" applyBorder="1"/>
    <xf numFmtId="44" fontId="4" fillId="6" borderId="8" xfId="1" applyFont="1" applyFill="1" applyBorder="1"/>
    <xf numFmtId="0" fontId="3" fillId="6" borderId="5" xfId="0" applyFont="1" applyFill="1" applyBorder="1" applyAlignment="1">
      <alignment horizontal="center" wrapText="1"/>
    </xf>
    <xf numFmtId="44" fontId="4" fillId="7" borderId="1" xfId="1" applyFont="1" applyFill="1" applyBorder="1"/>
    <xf numFmtId="0" fontId="2" fillId="0" borderId="19" xfId="0" applyFont="1" applyBorder="1"/>
    <xf numFmtId="0" fontId="4" fillId="7" borderId="5" xfId="0" applyFont="1" applyFill="1" applyBorder="1" applyAlignment="1">
      <alignment horizontal="center" wrapText="1"/>
    </xf>
    <xf numFmtId="0" fontId="3" fillId="0" borderId="7" xfId="0" applyFont="1" applyBorder="1"/>
    <xf numFmtId="44" fontId="4" fillId="7" borderId="8" xfId="1" applyFont="1" applyFill="1" applyBorder="1"/>
    <xf numFmtId="44" fontId="4" fillId="0" borderId="6" xfId="1" applyFont="1" applyBorder="1" applyAlignment="1">
      <alignment horizontal="center"/>
    </xf>
    <xf numFmtId="44" fontId="4" fillId="0" borderId="9" xfId="1" applyFont="1" applyBorder="1" applyAlignment="1">
      <alignment horizontal="center"/>
    </xf>
    <xf numFmtId="44" fontId="4" fillId="0" borderId="12" xfId="1" applyFont="1" applyBorder="1" applyAlignment="1">
      <alignment horizontal="center"/>
    </xf>
    <xf numFmtId="44" fontId="4" fillId="0" borderId="8" xfId="1" applyFont="1" applyBorder="1" applyAlignment="1">
      <alignment horizontal="center"/>
    </xf>
    <xf numFmtId="0" fontId="2" fillId="5" borderId="2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44" fontId="4" fillId="6" borderId="1" xfId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44" fontId="4" fillId="0" borderId="18" xfId="1" applyFont="1" applyBorder="1" applyAlignment="1">
      <alignment horizontal="center"/>
    </xf>
    <xf numFmtId="44" fontId="5" fillId="0" borderId="20" xfId="1" applyFont="1" applyBorder="1"/>
    <xf numFmtId="44" fontId="5" fillId="3" borderId="20" xfId="1" applyFont="1" applyFill="1" applyBorder="1"/>
    <xf numFmtId="44" fontId="5" fillId="2" borderId="20" xfId="1" applyFont="1" applyFill="1" applyBorder="1"/>
    <xf numFmtId="0" fontId="2" fillId="0" borderId="5" xfId="0" applyFont="1" applyBorder="1" applyAlignment="1">
      <alignment horizontal="center"/>
    </xf>
    <xf numFmtId="44" fontId="5" fillId="0" borderId="1" xfId="1" applyFont="1" applyBorder="1"/>
    <xf numFmtId="44" fontId="5" fillId="3" borderId="1" xfId="1" applyFont="1" applyFill="1" applyBorder="1"/>
    <xf numFmtId="44" fontId="5" fillId="2" borderId="1" xfId="1" applyFont="1" applyFill="1" applyBorder="1"/>
    <xf numFmtId="44" fontId="5" fillId="0" borderId="20" xfId="1" applyFont="1" applyBorder="1" applyAlignment="1">
      <alignment horizontal="right"/>
    </xf>
    <xf numFmtId="44" fontId="6" fillId="0" borderId="1" xfId="1" applyFont="1" applyBorder="1"/>
    <xf numFmtId="44" fontId="5" fillId="3" borderId="20" xfId="1" applyFont="1" applyFill="1" applyBorder="1" applyAlignment="1">
      <alignment horizontal="right"/>
    </xf>
    <xf numFmtId="44" fontId="5" fillId="2" borderId="20" xfId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44" fontId="0" fillId="0" borderId="0" xfId="0" applyNumberFormat="1"/>
    <xf numFmtId="0" fontId="7" fillId="0" borderId="0" xfId="0" applyFont="1"/>
    <xf numFmtId="14" fontId="0" fillId="0" borderId="0" xfId="0" applyNumberFormat="1"/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3" fillId="10" borderId="35" xfId="0" applyFont="1" applyFill="1" applyBorder="1" applyAlignment="1">
      <alignment horizontal="center"/>
    </xf>
    <xf numFmtId="0" fontId="13" fillId="10" borderId="36" xfId="0" applyFont="1" applyFill="1" applyBorder="1" applyAlignment="1">
      <alignment horizontal="center"/>
    </xf>
    <xf numFmtId="0" fontId="12" fillId="10" borderId="36" xfId="0" applyFont="1" applyFill="1" applyBorder="1" applyAlignment="1">
      <alignment horizontal="center"/>
    </xf>
    <xf numFmtId="0" fontId="13" fillId="0" borderId="10" xfId="0" applyFont="1" applyBorder="1"/>
    <xf numFmtId="0" fontId="13" fillId="0" borderId="11" xfId="0" applyFont="1" applyBorder="1"/>
    <xf numFmtId="0" fontId="12" fillId="9" borderId="11" xfId="0" applyFont="1" applyFill="1" applyBorder="1" applyAlignment="1">
      <alignment horizontal="center"/>
    </xf>
    <xf numFmtId="44" fontId="12" fillId="7" borderId="11" xfId="1" applyFont="1" applyFill="1" applyBorder="1"/>
    <xf numFmtId="44" fontId="12" fillId="9" borderId="11" xfId="1" applyFont="1" applyFill="1" applyBorder="1"/>
    <xf numFmtId="0" fontId="13" fillId="0" borderId="12" xfId="0" applyFont="1" applyBorder="1"/>
    <xf numFmtId="0" fontId="13" fillId="0" borderId="5" xfId="0" applyFont="1" applyBorder="1"/>
    <xf numFmtId="0" fontId="13" fillId="0" borderId="1" xfId="0" applyFont="1" applyBorder="1"/>
    <xf numFmtId="0" fontId="12" fillId="9" borderId="1" xfId="0" applyFont="1" applyFill="1" applyBorder="1" applyAlignment="1">
      <alignment horizontal="center"/>
    </xf>
    <xf numFmtId="44" fontId="12" fillId="7" borderId="1" xfId="1" applyFont="1" applyFill="1" applyBorder="1"/>
    <xf numFmtId="44" fontId="12" fillId="9" borderId="1" xfId="1" applyFont="1" applyFill="1" applyBorder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2" fillId="9" borderId="8" xfId="0" applyFont="1" applyFill="1" applyBorder="1" applyAlignment="1">
      <alignment horizontal="center"/>
    </xf>
    <xf numFmtId="44" fontId="12" fillId="7" borderId="8" xfId="1" applyFont="1" applyFill="1" applyBorder="1"/>
    <xf numFmtId="44" fontId="12" fillId="9" borderId="8" xfId="1" applyFont="1" applyFill="1" applyBorder="1"/>
    <xf numFmtId="0" fontId="13" fillId="0" borderId="9" xfId="0" applyFont="1" applyBorder="1"/>
    <xf numFmtId="0" fontId="13" fillId="0" borderId="16" xfId="0" applyFont="1" applyBorder="1"/>
    <xf numFmtId="0" fontId="13" fillId="0" borderId="17" xfId="0" applyFont="1" applyBorder="1"/>
    <xf numFmtId="44" fontId="12" fillId="11" borderId="1" xfId="1" applyFont="1" applyFill="1" applyBorder="1"/>
    <xf numFmtId="0" fontId="12" fillId="0" borderId="6" xfId="0" applyFont="1" applyBorder="1"/>
    <xf numFmtId="44" fontId="17" fillId="7" borderId="14" xfId="1" applyFont="1" applyFill="1" applyBorder="1"/>
    <xf numFmtId="44" fontId="17" fillId="11" borderId="14" xfId="1" applyFont="1" applyFill="1" applyBorder="1"/>
    <xf numFmtId="0" fontId="13" fillId="0" borderId="15" xfId="0" applyFont="1" applyBorder="1"/>
    <xf numFmtId="44" fontId="12" fillId="0" borderId="14" xfId="0" applyNumberFormat="1" applyFont="1" applyBorder="1"/>
    <xf numFmtId="44" fontId="12" fillId="11" borderId="14" xfId="0" applyNumberFormat="1" applyFont="1" applyFill="1" applyBorder="1"/>
    <xf numFmtId="0" fontId="12" fillId="0" borderId="0" xfId="0" applyFont="1" applyBorder="1" applyAlignment="1">
      <alignment horizontal="left"/>
    </xf>
    <xf numFmtId="44" fontId="12" fillId="0" borderId="0" xfId="0" applyNumberFormat="1" applyFont="1" applyBorder="1"/>
    <xf numFmtId="0" fontId="13" fillId="0" borderId="0" xfId="0" applyFont="1" applyBorder="1"/>
    <xf numFmtId="0" fontId="12" fillId="11" borderId="1" xfId="0" applyFont="1" applyFill="1" applyBorder="1" applyAlignment="1">
      <alignment horizontal="center"/>
    </xf>
    <xf numFmtId="44" fontId="12" fillId="11" borderId="8" xfId="1" applyFont="1" applyFill="1" applyBorder="1"/>
    <xf numFmtId="44" fontId="12" fillId="11" borderId="11" xfId="1" applyFont="1" applyFill="1" applyBorder="1"/>
    <xf numFmtId="0" fontId="12" fillId="9" borderId="17" xfId="0" applyFont="1" applyFill="1" applyBorder="1" applyAlignment="1">
      <alignment horizontal="center"/>
    </xf>
    <xf numFmtId="44" fontId="12" fillId="7" borderId="17" xfId="1" applyFont="1" applyFill="1" applyBorder="1"/>
    <xf numFmtId="44" fontId="12" fillId="11" borderId="17" xfId="1" applyFont="1" applyFill="1" applyBorder="1"/>
    <xf numFmtId="0" fontId="13" fillId="0" borderId="18" xfId="0" applyFont="1" applyBorder="1"/>
    <xf numFmtId="0" fontId="13" fillId="0" borderId="0" xfId="0" applyFont="1" applyBorder="1" applyAlignment="1">
      <alignment horizontal="left"/>
    </xf>
    <xf numFmtId="44" fontId="17" fillId="0" borderId="0" xfId="1" applyFont="1" applyFill="1" applyBorder="1"/>
    <xf numFmtId="0" fontId="13" fillId="0" borderId="0" xfId="0" applyFont="1" applyFill="1" applyBorder="1"/>
    <xf numFmtId="0" fontId="13" fillId="8" borderId="10" xfId="0" applyFont="1" applyFill="1" applyBorder="1"/>
    <xf numFmtId="0" fontId="13" fillId="8" borderId="11" xfId="0" applyFont="1" applyFill="1" applyBorder="1"/>
    <xf numFmtId="0" fontId="12" fillId="8" borderId="11" xfId="0" applyFont="1" applyFill="1" applyBorder="1" applyAlignment="1">
      <alignment horizontal="center"/>
    </xf>
    <xf numFmtId="44" fontId="12" fillId="8" borderId="11" xfId="1" applyFont="1" applyFill="1" applyBorder="1"/>
    <xf numFmtId="0" fontId="12" fillId="8" borderId="12" xfId="0" applyFont="1" applyFill="1" applyBorder="1"/>
    <xf numFmtId="0" fontId="13" fillId="0" borderId="8" xfId="0" applyFont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44" fontId="13" fillId="7" borderId="8" xfId="1" applyFont="1" applyFill="1" applyBorder="1"/>
    <xf numFmtId="44" fontId="13" fillId="9" borderId="8" xfId="1" applyFont="1" applyFill="1" applyBorder="1"/>
    <xf numFmtId="0" fontId="12" fillId="8" borderId="11" xfId="0" applyFont="1" applyFill="1" applyBorder="1"/>
    <xf numFmtId="0" fontId="13" fillId="12" borderId="8" xfId="0" applyFont="1" applyFill="1" applyBorder="1"/>
    <xf numFmtId="0" fontId="13" fillId="12" borderId="8" xfId="0" applyFont="1" applyFill="1" applyBorder="1" applyAlignment="1">
      <alignment horizontal="center"/>
    </xf>
    <xf numFmtId="0" fontId="13" fillId="12" borderId="9" xfId="0" applyFont="1" applyFill="1" applyBorder="1"/>
    <xf numFmtId="0" fontId="12" fillId="8" borderId="10" xfId="0" applyFont="1" applyFill="1" applyBorder="1"/>
    <xf numFmtId="0" fontId="13" fillId="8" borderId="11" xfId="0" applyFont="1" applyFill="1" applyBorder="1" applyAlignment="1">
      <alignment horizontal="center"/>
    </xf>
    <xf numFmtId="0" fontId="13" fillId="12" borderId="1" xfId="0" applyFont="1" applyFill="1" applyBorder="1"/>
    <xf numFmtId="0" fontId="13" fillId="12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44" fontId="13" fillId="7" borderId="1" xfId="1" applyFont="1" applyFill="1" applyBorder="1"/>
    <xf numFmtId="44" fontId="13" fillId="9" borderId="1" xfId="1" applyFont="1" applyFill="1" applyBorder="1"/>
    <xf numFmtId="0" fontId="13" fillId="12" borderId="6" xfId="0" applyFont="1" applyFill="1" applyBorder="1"/>
    <xf numFmtId="0" fontId="13" fillId="0" borderId="1" xfId="0" applyFont="1" applyBorder="1" applyAlignment="1">
      <alignment horizontal="center"/>
    </xf>
    <xf numFmtId="0" fontId="12" fillId="8" borderId="2" xfId="0" applyFont="1" applyFill="1" applyBorder="1"/>
    <xf numFmtId="0" fontId="12" fillId="8" borderId="3" xfId="0" applyFont="1" applyFill="1" applyBorder="1"/>
    <xf numFmtId="0" fontId="12" fillId="8" borderId="3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44" fontId="12" fillId="8" borderId="3" xfId="1" applyFont="1" applyFill="1" applyBorder="1"/>
    <xf numFmtId="0" fontId="12" fillId="8" borderId="4" xfId="0" applyFont="1" applyFill="1" applyBorder="1"/>
    <xf numFmtId="0" fontId="13" fillId="0" borderId="11" xfId="0" applyFont="1" applyBorder="1" applyAlignment="1">
      <alignment horizontal="center"/>
    </xf>
    <xf numFmtId="0" fontId="13" fillId="0" borderId="39" xfId="0" applyFont="1" applyBorder="1"/>
    <xf numFmtId="0" fontId="13" fillId="0" borderId="27" xfId="0" applyFont="1" applyBorder="1"/>
    <xf numFmtId="0" fontId="13" fillId="0" borderId="27" xfId="0" applyFont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44" fontId="13" fillId="7" borderId="11" xfId="1" applyFont="1" applyFill="1" applyBorder="1"/>
    <xf numFmtId="44" fontId="13" fillId="9" borderId="11" xfId="1" applyFont="1" applyFill="1" applyBorder="1"/>
    <xf numFmtId="0" fontId="12" fillId="8" borderId="39" xfId="0" applyFont="1" applyFill="1" applyBorder="1"/>
    <xf numFmtId="0" fontId="12" fillId="8" borderId="27" xfId="0" applyFont="1" applyFill="1" applyBorder="1"/>
    <xf numFmtId="0" fontId="12" fillId="8" borderId="27" xfId="0" applyFont="1" applyFill="1" applyBorder="1" applyAlignment="1">
      <alignment horizontal="center"/>
    </xf>
    <xf numFmtId="44" fontId="12" fillId="8" borderId="27" xfId="1" applyFont="1" applyFill="1" applyBorder="1"/>
    <xf numFmtId="0" fontId="12" fillId="8" borderId="40" xfId="0" applyFont="1" applyFill="1" applyBorder="1"/>
    <xf numFmtId="0" fontId="13" fillId="0" borderId="17" xfId="0" applyFont="1" applyBorder="1" applyAlignment="1">
      <alignment horizontal="center"/>
    </xf>
    <xf numFmtId="0" fontId="13" fillId="9" borderId="17" xfId="0" applyFont="1" applyFill="1" applyBorder="1" applyAlignment="1">
      <alignment horizontal="center"/>
    </xf>
    <xf numFmtId="44" fontId="13" fillId="7" borderId="17" xfId="1" applyFont="1" applyFill="1" applyBorder="1"/>
    <xf numFmtId="44" fontId="13" fillId="9" borderId="17" xfId="1" applyFont="1" applyFill="1" applyBorder="1"/>
    <xf numFmtId="44" fontId="17" fillId="7" borderId="8" xfId="1" applyFont="1" applyFill="1" applyBorder="1"/>
    <xf numFmtId="44" fontId="17" fillId="11" borderId="8" xfId="1" applyFont="1" applyFill="1" applyBorder="1"/>
    <xf numFmtId="0" fontId="13" fillId="12" borderId="5" xfId="0" applyFont="1" applyFill="1" applyBorder="1"/>
    <xf numFmtId="0" fontId="13" fillId="12" borderId="16" xfId="0" applyFont="1" applyFill="1" applyBorder="1"/>
    <xf numFmtId="0" fontId="13" fillId="12" borderId="17" xfId="0" applyFont="1" applyFill="1" applyBorder="1"/>
    <xf numFmtId="0" fontId="13" fillId="12" borderId="39" xfId="0" applyFont="1" applyFill="1" applyBorder="1"/>
    <xf numFmtId="0" fontId="13" fillId="12" borderId="27" xfId="0" applyFont="1" applyFill="1" applyBorder="1"/>
    <xf numFmtId="0" fontId="13" fillId="12" borderId="27" xfId="0" applyFont="1" applyFill="1" applyBorder="1" applyAlignment="1">
      <alignment horizontal="center"/>
    </xf>
    <xf numFmtId="0" fontId="13" fillId="9" borderId="27" xfId="0" applyFont="1" applyFill="1" applyBorder="1" applyAlignment="1">
      <alignment horizontal="center"/>
    </xf>
    <xf numFmtId="44" fontId="13" fillId="7" borderId="27" xfId="1" applyFont="1" applyFill="1" applyBorder="1"/>
    <xf numFmtId="44" fontId="13" fillId="9" borderId="27" xfId="1" applyFont="1" applyFill="1" applyBorder="1"/>
    <xf numFmtId="0" fontId="13" fillId="12" borderId="18" xfId="0" applyFont="1" applyFill="1" applyBorder="1"/>
    <xf numFmtId="0" fontId="13" fillId="12" borderId="17" xfId="0" applyFont="1" applyFill="1" applyBorder="1" applyAlignment="1">
      <alignment horizontal="center"/>
    </xf>
    <xf numFmtId="0" fontId="12" fillId="8" borderId="21" xfId="0" applyFont="1" applyFill="1" applyBorder="1"/>
    <xf numFmtId="0" fontId="12" fillId="8" borderId="22" xfId="0" applyFont="1" applyFill="1" applyBorder="1"/>
    <xf numFmtId="0" fontId="12" fillId="8" borderId="22" xfId="0" applyFont="1" applyFill="1" applyBorder="1" applyAlignment="1">
      <alignment horizontal="center"/>
    </xf>
    <xf numFmtId="44" fontId="12" fillId="8" borderId="22" xfId="1" applyFont="1" applyFill="1" applyBorder="1"/>
    <xf numFmtId="0" fontId="12" fillId="8" borderId="23" xfId="0" applyFont="1" applyFill="1" applyBorder="1"/>
    <xf numFmtId="0" fontId="13" fillId="12" borderId="7" xfId="0" applyFont="1" applyFill="1" applyBorder="1"/>
    <xf numFmtId="0" fontId="0" fillId="0" borderId="44" xfId="0" applyBorder="1"/>
    <xf numFmtId="0" fontId="12" fillId="12" borderId="1" xfId="0" applyFont="1" applyFill="1" applyBorder="1"/>
    <xf numFmtId="0" fontId="13" fillId="12" borderId="10" xfId="0" applyFont="1" applyFill="1" applyBorder="1"/>
    <xf numFmtId="0" fontId="12" fillId="12" borderId="11" xfId="0" applyFont="1" applyFill="1" applyBorder="1"/>
    <xf numFmtId="0" fontId="12" fillId="12" borderId="11" xfId="0" applyFont="1" applyFill="1" applyBorder="1" applyAlignment="1">
      <alignment horizontal="center"/>
    </xf>
    <xf numFmtId="44" fontId="14" fillId="7" borderId="8" xfId="1" applyFont="1" applyFill="1" applyBorder="1"/>
    <xf numFmtId="44" fontId="14" fillId="9" borderId="8" xfId="1" applyFont="1" applyFill="1" applyBorder="1"/>
    <xf numFmtId="44" fontId="14" fillId="0" borderId="0" xfId="1" applyFont="1" applyFill="1" applyBorder="1"/>
    <xf numFmtId="44" fontId="14" fillId="0" borderId="0" xfId="0" applyNumberFormat="1" applyFont="1" applyFill="1" applyBorder="1"/>
    <xf numFmtId="0" fontId="13" fillId="12" borderId="20" xfId="0" applyFont="1" applyFill="1" applyBorder="1" applyAlignment="1">
      <alignment horizontal="center"/>
    </xf>
    <xf numFmtId="0" fontId="13" fillId="9" borderId="20" xfId="0" applyFont="1" applyFill="1" applyBorder="1" applyAlignment="1">
      <alignment horizontal="center"/>
    </xf>
    <xf numFmtId="0" fontId="13" fillId="12" borderId="20" xfId="0" applyFont="1" applyFill="1" applyBorder="1"/>
    <xf numFmtId="44" fontId="13" fillId="7" borderId="20" xfId="1" applyFont="1" applyFill="1" applyBorder="1"/>
    <xf numFmtId="44" fontId="13" fillId="9" borderId="20" xfId="1" applyFont="1" applyFill="1" applyBorder="1"/>
    <xf numFmtId="44" fontId="18" fillId="7" borderId="27" xfId="1" applyFont="1" applyFill="1" applyBorder="1"/>
    <xf numFmtId="0" fontId="13" fillId="12" borderId="40" xfId="0" applyFont="1" applyFill="1" applyBorder="1"/>
    <xf numFmtId="0" fontId="12" fillId="12" borderId="8" xfId="0" applyFont="1" applyFill="1" applyBorder="1"/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/>
    <xf numFmtId="0" fontId="13" fillId="12" borderId="19" xfId="0" applyFont="1" applyFill="1" applyBorder="1"/>
    <xf numFmtId="0" fontId="0" fillId="0" borderId="0" xfId="0" applyBorder="1"/>
    <xf numFmtId="0" fontId="13" fillId="0" borderId="1" xfId="0" applyFont="1" applyFill="1" applyBorder="1"/>
    <xf numFmtId="0" fontId="13" fillId="0" borderId="11" xfId="0" applyFont="1" applyFill="1" applyBorder="1" applyAlignment="1">
      <alignment horizontal="center"/>
    </xf>
    <xf numFmtId="0" fontId="13" fillId="0" borderId="11" xfId="0" applyFont="1" applyFill="1" applyBorder="1"/>
    <xf numFmtId="0" fontId="13" fillId="0" borderId="12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6" xfId="0" applyFont="1" applyFill="1" applyBorder="1"/>
    <xf numFmtId="0" fontId="13" fillId="13" borderId="1" xfId="0" applyFont="1" applyFill="1" applyBorder="1" applyAlignment="1">
      <alignment horizontal="center"/>
    </xf>
    <xf numFmtId="44" fontId="13" fillId="12" borderId="1" xfId="1" applyFont="1" applyFill="1" applyBorder="1"/>
    <xf numFmtId="44" fontId="13" fillId="13" borderId="1" xfId="1" applyFont="1" applyFill="1" applyBorder="1"/>
    <xf numFmtId="0" fontId="13" fillId="13" borderId="8" xfId="0" applyFont="1" applyFill="1" applyBorder="1" applyAlignment="1">
      <alignment horizontal="center"/>
    </xf>
    <xf numFmtId="44" fontId="13" fillId="12" borderId="8" xfId="1" applyFont="1" applyFill="1" applyBorder="1"/>
    <xf numFmtId="44" fontId="13" fillId="13" borderId="8" xfId="1" applyFont="1" applyFill="1" applyBorder="1"/>
    <xf numFmtId="44" fontId="18" fillId="12" borderId="1" xfId="1" applyFont="1" applyFill="1" applyBorder="1"/>
    <xf numFmtId="0" fontId="13" fillId="7" borderId="6" xfId="0" applyFont="1" applyFill="1" applyBorder="1"/>
    <xf numFmtId="44" fontId="16" fillId="0" borderId="20" xfId="1" applyFont="1" applyFill="1" applyBorder="1"/>
    <xf numFmtId="44" fontId="16" fillId="13" borderId="20" xfId="1" applyFont="1" applyFill="1" applyBorder="1"/>
    <xf numFmtId="0" fontId="13" fillId="0" borderId="47" xfId="0" applyFont="1" applyBorder="1"/>
    <xf numFmtId="44" fontId="12" fillId="12" borderId="20" xfId="1" applyFont="1" applyFill="1" applyBorder="1"/>
    <xf numFmtId="44" fontId="12" fillId="12" borderId="0" xfId="1" applyFont="1" applyFill="1" applyBorder="1"/>
    <xf numFmtId="0" fontId="12" fillId="12" borderId="1" xfId="0" applyFont="1" applyFill="1" applyBorder="1" applyAlignment="1">
      <alignment horizontal="center"/>
    </xf>
    <xf numFmtId="0" fontId="13" fillId="13" borderId="17" xfId="0" applyFont="1" applyFill="1" applyBorder="1" applyAlignment="1">
      <alignment horizontal="center"/>
    </xf>
    <xf numFmtId="44" fontId="13" fillId="12" borderId="17" xfId="1" applyFont="1" applyFill="1" applyBorder="1"/>
    <xf numFmtId="44" fontId="13" fillId="13" borderId="17" xfId="1" applyFont="1" applyFill="1" applyBorder="1"/>
    <xf numFmtId="0" fontId="13" fillId="0" borderId="5" xfId="0" applyFont="1" applyFill="1" applyBorder="1"/>
    <xf numFmtId="44" fontId="16" fillId="12" borderId="20" xfId="1" applyFont="1" applyFill="1" applyBorder="1"/>
    <xf numFmtId="0" fontId="13" fillId="10" borderId="16" xfId="0" applyFont="1" applyFill="1" applyBorder="1" applyAlignment="1">
      <alignment horizontal="center"/>
    </xf>
    <xf numFmtId="0" fontId="13" fillId="10" borderId="17" xfId="0" applyFont="1" applyFill="1" applyBorder="1" applyAlignment="1">
      <alignment horizontal="center"/>
    </xf>
    <xf numFmtId="0" fontId="12" fillId="10" borderId="17" xfId="0" applyFont="1" applyFill="1" applyBorder="1" applyAlignment="1">
      <alignment horizontal="center"/>
    </xf>
    <xf numFmtId="0" fontId="0" fillId="0" borderId="0" xfId="0" applyFill="1"/>
    <xf numFmtId="0" fontId="19" fillId="8" borderId="4" xfId="0" applyFont="1" applyFill="1" applyBorder="1"/>
    <xf numFmtId="0" fontId="13" fillId="7" borderId="10" xfId="0" applyFont="1" applyFill="1" applyBorder="1"/>
    <xf numFmtId="0" fontId="12" fillId="7" borderId="11" xfId="0" applyFont="1" applyFill="1" applyBorder="1"/>
    <xf numFmtId="0" fontId="12" fillId="7" borderId="11" xfId="0" applyFont="1" applyFill="1" applyBorder="1" applyAlignment="1">
      <alignment horizontal="center"/>
    </xf>
    <xf numFmtId="0" fontId="13" fillId="7" borderId="11" xfId="0" applyFont="1" applyFill="1" applyBorder="1"/>
    <xf numFmtId="0" fontId="13" fillId="7" borderId="11" xfId="0" applyFont="1" applyFill="1" applyBorder="1" applyAlignment="1">
      <alignment horizontal="center"/>
    </xf>
    <xf numFmtId="0" fontId="13" fillId="14" borderId="11" xfId="0" applyFont="1" applyFill="1" applyBorder="1" applyAlignment="1">
      <alignment horizontal="center"/>
    </xf>
    <xf numFmtId="44" fontId="13" fillId="14" borderId="11" xfId="1" applyFont="1" applyFill="1" applyBorder="1"/>
    <xf numFmtId="0" fontId="13" fillId="7" borderId="12" xfId="0" applyFont="1" applyFill="1" applyBorder="1"/>
    <xf numFmtId="44" fontId="20" fillId="12" borderId="1" xfId="1" applyFont="1" applyFill="1" applyBorder="1"/>
    <xf numFmtId="0" fontId="13" fillId="14" borderId="1" xfId="0" applyFont="1" applyFill="1" applyBorder="1" applyAlignment="1">
      <alignment horizontal="center"/>
    </xf>
    <xf numFmtId="0" fontId="13" fillId="0" borderId="10" xfId="0" applyFont="1" applyFill="1" applyBorder="1"/>
    <xf numFmtId="0" fontId="12" fillId="0" borderId="11" xfId="0" applyFont="1" applyFill="1" applyBorder="1"/>
    <xf numFmtId="0" fontId="12" fillId="0" borderId="11" xfId="0" applyFont="1" applyFill="1" applyBorder="1" applyAlignment="1">
      <alignment horizontal="center"/>
    </xf>
    <xf numFmtId="0" fontId="13" fillId="13" borderId="11" xfId="0" applyFont="1" applyFill="1" applyBorder="1" applyAlignment="1">
      <alignment horizontal="center"/>
    </xf>
    <xf numFmtId="44" fontId="13" fillId="0" borderId="11" xfId="1" applyFont="1" applyFill="1" applyBorder="1"/>
    <xf numFmtId="44" fontId="13" fillId="13" borderId="11" xfId="1" applyFont="1" applyFill="1" applyBorder="1"/>
    <xf numFmtId="0" fontId="12" fillId="12" borderId="17" xfId="0" applyFont="1" applyFill="1" applyBorder="1"/>
    <xf numFmtId="0" fontId="12" fillId="12" borderId="17" xfId="0" applyFont="1" applyFill="1" applyBorder="1" applyAlignment="1">
      <alignment horizontal="center"/>
    </xf>
    <xf numFmtId="0" fontId="13" fillId="0" borderId="16" xfId="0" applyFont="1" applyFill="1" applyBorder="1"/>
    <xf numFmtId="0" fontId="13" fillId="0" borderId="17" xfId="0" applyFont="1" applyFill="1" applyBorder="1"/>
    <xf numFmtId="0" fontId="13" fillId="0" borderId="17" xfId="0" applyFont="1" applyFill="1" applyBorder="1" applyAlignment="1">
      <alignment horizontal="center"/>
    </xf>
    <xf numFmtId="44" fontId="13" fillId="0" borderId="17" xfId="1" applyFont="1" applyFill="1" applyBorder="1"/>
    <xf numFmtId="0" fontId="13" fillId="0" borderId="18" xfId="0" applyFont="1" applyFill="1" applyBorder="1"/>
    <xf numFmtId="44" fontId="13" fillId="0" borderId="1" xfId="1" applyFont="1" applyFill="1" applyBorder="1"/>
    <xf numFmtId="44" fontId="21" fillId="12" borderId="20" xfId="1" applyFont="1" applyFill="1" applyBorder="1"/>
    <xf numFmtId="0" fontId="13" fillId="12" borderId="9" xfId="0" applyFont="1" applyFill="1" applyBorder="1" applyAlignment="1">
      <alignment horizontal="left"/>
    </xf>
    <xf numFmtId="0" fontId="12" fillId="8" borderId="48" xfId="0" applyFont="1" applyFill="1" applyBorder="1"/>
    <xf numFmtId="0" fontId="13" fillId="12" borderId="11" xfId="0" applyFont="1" applyFill="1" applyBorder="1"/>
    <xf numFmtId="0" fontId="13" fillId="12" borderId="11" xfId="0" applyFont="1" applyFill="1" applyBorder="1" applyAlignment="1">
      <alignment horizontal="center"/>
    </xf>
    <xf numFmtId="44" fontId="20" fillId="12" borderId="8" xfId="1" applyFont="1" applyFill="1" applyBorder="1"/>
    <xf numFmtId="44" fontId="16" fillId="7" borderId="0" xfId="1" applyFont="1" applyFill="1" applyBorder="1"/>
    <xf numFmtId="44" fontId="13" fillId="12" borderId="11" xfId="1" applyFont="1" applyFill="1" applyBorder="1"/>
    <xf numFmtId="0" fontId="13" fillId="12" borderId="12" xfId="0" applyFont="1" applyFill="1" applyBorder="1"/>
    <xf numFmtId="0" fontId="22" fillId="12" borderId="6" xfId="0" applyFont="1" applyFill="1" applyBorder="1"/>
    <xf numFmtId="0" fontId="13" fillId="12" borderId="49" xfId="0" applyFont="1" applyFill="1" applyBorder="1"/>
    <xf numFmtId="0" fontId="13" fillId="13" borderId="20" xfId="0" applyFont="1" applyFill="1" applyBorder="1" applyAlignment="1">
      <alignment horizontal="center"/>
    </xf>
    <xf numFmtId="44" fontId="13" fillId="12" borderId="20" xfId="1" applyFont="1" applyFill="1" applyBorder="1"/>
    <xf numFmtId="44" fontId="13" fillId="13" borderId="20" xfId="1" applyFont="1" applyFill="1" applyBorder="1"/>
    <xf numFmtId="0" fontId="13" fillId="12" borderId="47" xfId="0" applyFont="1" applyFill="1" applyBorder="1"/>
    <xf numFmtId="0" fontId="12" fillId="8" borderId="13" xfId="0" applyFont="1" applyFill="1" applyBorder="1"/>
    <xf numFmtId="0" fontId="12" fillId="8" borderId="14" xfId="0" applyFont="1" applyFill="1" applyBorder="1"/>
    <xf numFmtId="0" fontId="12" fillId="8" borderId="14" xfId="0" applyFont="1" applyFill="1" applyBorder="1" applyAlignment="1">
      <alignment horizontal="center"/>
    </xf>
    <xf numFmtId="44" fontId="12" fillId="8" borderId="14" xfId="1" applyFont="1" applyFill="1" applyBorder="1"/>
    <xf numFmtId="0" fontId="12" fillId="8" borderId="15" xfId="0" applyFont="1" applyFill="1" applyBorder="1"/>
    <xf numFmtId="0" fontId="12" fillId="8" borderId="5" xfId="0" applyFont="1" applyFill="1" applyBorder="1"/>
    <xf numFmtId="0" fontId="12" fillId="8" borderId="1" xfId="0" applyFont="1" applyFill="1" applyBorder="1"/>
    <xf numFmtId="0" fontId="12" fillId="8" borderId="1" xfId="0" applyFont="1" applyFill="1" applyBorder="1" applyAlignment="1">
      <alignment horizontal="center"/>
    </xf>
    <xf numFmtId="44" fontId="12" fillId="8" borderId="1" xfId="1" applyFont="1" applyFill="1" applyBorder="1"/>
    <xf numFmtId="0" fontId="12" fillId="8" borderId="30" xfId="0" applyFont="1" applyFill="1" applyBorder="1"/>
    <xf numFmtId="0" fontId="13" fillId="7" borderId="20" xfId="0" applyFont="1" applyFill="1" applyBorder="1" applyAlignment="1">
      <alignment horizontal="center"/>
    </xf>
    <xf numFmtId="44" fontId="16" fillId="12" borderId="8" xfId="1" applyFont="1" applyFill="1" applyBorder="1"/>
    <xf numFmtId="44" fontId="16" fillId="13" borderId="8" xfId="1" applyFont="1" applyFill="1" applyBorder="1"/>
    <xf numFmtId="44" fontId="20" fillId="12" borderId="17" xfId="1" applyFont="1" applyFill="1" applyBorder="1"/>
    <xf numFmtId="44" fontId="16" fillId="12" borderId="20" xfId="1" applyFont="1" applyFill="1" applyBorder="1" applyAlignment="1">
      <alignment horizontal="center"/>
    </xf>
    <xf numFmtId="44" fontId="16" fillId="13" borderId="20" xfId="1" applyFont="1" applyFill="1" applyBorder="1" applyAlignment="1">
      <alignment horizontal="center"/>
    </xf>
    <xf numFmtId="44" fontId="16" fillId="12" borderId="0" xfId="1" applyFont="1" applyFill="1" applyBorder="1" applyAlignment="1">
      <alignment horizontal="center"/>
    </xf>
    <xf numFmtId="44" fontId="16" fillId="7" borderId="0" xfId="1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/>
    </xf>
    <xf numFmtId="0" fontId="0" fillId="0" borderId="1" xfId="0" applyBorder="1"/>
    <xf numFmtId="44" fontId="23" fillId="0" borderId="1" xfId="1" applyFont="1" applyBorder="1"/>
    <xf numFmtId="44" fontId="23" fillId="14" borderId="1" xfId="1" applyFont="1" applyFill="1" applyBorder="1"/>
    <xf numFmtId="0" fontId="23" fillId="0" borderId="6" xfId="0" applyFont="1" applyBorder="1"/>
    <xf numFmtId="0" fontId="23" fillId="0" borderId="0" xfId="0" applyFont="1"/>
    <xf numFmtId="0" fontId="24" fillId="0" borderId="0" xfId="0" applyFont="1"/>
    <xf numFmtId="0" fontId="13" fillId="13" borderId="50" xfId="0" applyFont="1" applyFill="1" applyBorder="1" applyAlignment="1">
      <alignment horizontal="center"/>
    </xf>
    <xf numFmtId="44" fontId="13" fillId="13" borderId="51" xfId="1" applyFont="1" applyFill="1" applyBorder="1"/>
    <xf numFmtId="0" fontId="13" fillId="12" borderId="52" xfId="0" applyFont="1" applyFill="1" applyBorder="1"/>
    <xf numFmtId="0" fontId="13" fillId="12" borderId="6" xfId="0" applyFont="1" applyFill="1" applyBorder="1" applyAlignment="1">
      <alignment horizontal="left"/>
    </xf>
    <xf numFmtId="0" fontId="13" fillId="7" borderId="9" xfId="0" applyFont="1" applyFill="1" applyBorder="1"/>
    <xf numFmtId="0" fontId="12" fillId="15" borderId="10" xfId="0" applyFont="1" applyFill="1" applyBorder="1"/>
    <xf numFmtId="0" fontId="12" fillId="15" borderId="11" xfId="0" applyFont="1" applyFill="1" applyBorder="1"/>
    <xf numFmtId="0" fontId="25" fillId="0" borderId="0" xfId="0" applyFont="1"/>
    <xf numFmtId="0" fontId="9" fillId="0" borderId="0" xfId="0" applyFont="1"/>
    <xf numFmtId="0" fontId="8" fillId="0" borderId="2" xfId="0" applyFont="1" applyBorder="1"/>
    <xf numFmtId="44" fontId="8" fillId="0" borderId="4" xfId="1" applyFont="1" applyBorder="1"/>
    <xf numFmtId="0" fontId="8" fillId="0" borderId="5" xfId="0" applyFont="1" applyBorder="1"/>
    <xf numFmtId="44" fontId="8" fillId="0" borderId="6" xfId="1" applyFont="1" applyBorder="1"/>
    <xf numFmtId="0" fontId="8" fillId="0" borderId="16" xfId="0" applyFont="1" applyBorder="1"/>
    <xf numFmtId="44" fontId="8" fillId="0" borderId="18" xfId="1" applyFont="1" applyBorder="1"/>
    <xf numFmtId="0" fontId="9" fillId="0" borderId="7" xfId="0" applyFont="1" applyBorder="1"/>
    <xf numFmtId="44" fontId="9" fillId="0" borderId="9" xfId="1" applyFont="1" applyBorder="1"/>
    <xf numFmtId="0" fontId="0" fillId="0" borderId="13" xfId="0" applyBorder="1"/>
    <xf numFmtId="44" fontId="0" fillId="0" borderId="15" xfId="0" applyNumberFormat="1" applyBorder="1"/>
    <xf numFmtId="0" fontId="9" fillId="0" borderId="53" xfId="0" applyFont="1" applyBorder="1"/>
    <xf numFmtId="44" fontId="9" fillId="0" borderId="53" xfId="1" applyFont="1" applyBorder="1"/>
    <xf numFmtId="44" fontId="0" fillId="0" borderId="53" xfId="0" applyNumberFormat="1" applyBorder="1"/>
    <xf numFmtId="0" fontId="26" fillId="0" borderId="0" xfId="0" applyFont="1"/>
    <xf numFmtId="0" fontId="9" fillId="0" borderId="13" xfId="0" applyFont="1" applyBorder="1"/>
    <xf numFmtId="44" fontId="9" fillId="0" borderId="54" xfId="0" applyNumberFormat="1" applyFont="1" applyBorder="1"/>
    <xf numFmtId="44" fontId="0" fillId="0" borderId="53" xfId="1" applyFont="1" applyBorder="1"/>
    <xf numFmtId="44" fontId="26" fillId="0" borderId="53" xfId="0" applyNumberFormat="1" applyFont="1" applyBorder="1"/>
    <xf numFmtId="44" fontId="9" fillId="0" borderId="14" xfId="0" applyNumberFormat="1" applyFont="1" applyBorder="1"/>
    <xf numFmtId="0" fontId="0" fillId="0" borderId="55" xfId="0" applyBorder="1"/>
    <xf numFmtId="14" fontId="26" fillId="0" borderId="0" xfId="0" applyNumberFormat="1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8" borderId="0" xfId="0" applyFont="1" applyFill="1" applyAlignment="1">
      <alignment horizontal="left"/>
    </xf>
    <xf numFmtId="0" fontId="16" fillId="0" borderId="26" xfId="0" applyFont="1" applyBorder="1" applyAlignment="1">
      <alignment horizontal="center"/>
    </xf>
    <xf numFmtId="0" fontId="13" fillId="10" borderId="31" xfId="0" applyFont="1" applyFill="1" applyBorder="1" applyAlignment="1">
      <alignment horizontal="left"/>
    </xf>
    <xf numFmtId="0" fontId="13" fillId="10" borderId="32" xfId="0" applyFont="1" applyFill="1" applyBorder="1" applyAlignment="1">
      <alignment horizontal="left"/>
    </xf>
    <xf numFmtId="0" fontId="13" fillId="10" borderId="33" xfId="0" applyFont="1" applyFill="1" applyBorder="1" applyAlignment="1">
      <alignment horizontal="left"/>
    </xf>
    <xf numFmtId="0" fontId="13" fillId="10" borderId="34" xfId="0" applyFont="1" applyFill="1" applyBorder="1" applyAlignment="1">
      <alignment horizontal="center"/>
    </xf>
    <xf numFmtId="0" fontId="13" fillId="10" borderId="33" xfId="0" applyFont="1" applyFill="1" applyBorder="1" applyAlignment="1">
      <alignment horizontal="center"/>
    </xf>
    <xf numFmtId="0" fontId="13" fillId="10" borderId="23" xfId="0" applyFont="1" applyFill="1" applyBorder="1" applyAlignment="1">
      <alignment horizontal="center"/>
    </xf>
    <xf numFmtId="0" fontId="13" fillId="10" borderId="37" xfId="0" applyFont="1" applyFill="1" applyBorder="1" applyAlignment="1">
      <alignment horizontal="center"/>
    </xf>
    <xf numFmtId="0" fontId="13" fillId="0" borderId="28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0" fontId="13" fillId="0" borderId="41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3" fillId="0" borderId="45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13" fillId="10" borderId="4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ECF0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9"/>
  <sheetViews>
    <sheetView topLeftCell="A58" zoomScale="90" zoomScaleNormal="90" workbookViewId="0">
      <selection activeCell="A54" sqref="A54:H54"/>
    </sheetView>
  </sheetViews>
  <sheetFormatPr defaultRowHeight="15" x14ac:dyDescent="0.25"/>
  <cols>
    <col min="1" max="1" width="13.42578125" customWidth="1"/>
    <col min="2" max="6" width="20.42578125" customWidth="1"/>
    <col min="7" max="7" width="16.7109375" bestFit="1" customWidth="1"/>
    <col min="8" max="8" width="16.42578125" customWidth="1"/>
    <col min="12" max="12" width="17.7109375" bestFit="1" customWidth="1"/>
  </cols>
  <sheetData>
    <row r="1" spans="1:8" ht="16.5" customHeight="1" thickBot="1" x14ac:dyDescent="0.3">
      <c r="A1" s="356" t="s">
        <v>440</v>
      </c>
      <c r="B1" s="356"/>
      <c r="C1" s="356"/>
      <c r="D1" s="356"/>
      <c r="E1" s="356"/>
      <c r="F1" s="356"/>
      <c r="G1" s="356"/>
      <c r="H1" s="356"/>
    </row>
    <row r="2" spans="1:8" ht="38.25" customHeight="1" thickBot="1" x14ac:dyDescent="0.3">
      <c r="A2" s="6" t="s">
        <v>6</v>
      </c>
      <c r="B2" s="1" t="s">
        <v>0</v>
      </c>
      <c r="C2" s="2" t="s">
        <v>1</v>
      </c>
      <c r="D2" s="13" t="s">
        <v>28</v>
      </c>
      <c r="E2" s="2" t="s">
        <v>2</v>
      </c>
      <c r="F2" s="3" t="s">
        <v>3</v>
      </c>
      <c r="G2" s="4" t="s">
        <v>4</v>
      </c>
      <c r="H2" s="5" t="s">
        <v>5</v>
      </c>
    </row>
    <row r="3" spans="1:8" ht="17.100000000000001" customHeight="1" x14ac:dyDescent="0.25">
      <c r="A3" s="7" t="s">
        <v>7</v>
      </c>
      <c r="B3" s="17">
        <v>2227382.1800000002</v>
      </c>
      <c r="C3" s="18">
        <v>2100000</v>
      </c>
      <c r="D3" s="17">
        <v>2225000</v>
      </c>
      <c r="E3" s="18">
        <v>2043717.73</v>
      </c>
      <c r="F3" s="19">
        <v>2500000</v>
      </c>
      <c r="G3" s="37" t="s">
        <v>30</v>
      </c>
      <c r="H3" s="79" t="s">
        <v>30</v>
      </c>
    </row>
    <row r="4" spans="1:8" ht="17.100000000000001" customHeight="1" x14ac:dyDescent="0.25">
      <c r="A4" s="8" t="s">
        <v>8</v>
      </c>
      <c r="B4" s="15">
        <v>124770.33</v>
      </c>
      <c r="C4" s="20">
        <v>170000</v>
      </c>
      <c r="D4" s="15">
        <v>170000</v>
      </c>
      <c r="E4" s="20">
        <v>72687.240000000005</v>
      </c>
      <c r="F4" s="16">
        <v>100000</v>
      </c>
      <c r="G4" s="38" t="s">
        <v>30</v>
      </c>
      <c r="H4" s="77" t="s">
        <v>30</v>
      </c>
    </row>
    <row r="5" spans="1:8" ht="17.100000000000001" customHeight="1" x14ac:dyDescent="0.25">
      <c r="A5" s="8" t="s">
        <v>9</v>
      </c>
      <c r="B5" s="15">
        <v>200833.36</v>
      </c>
      <c r="C5" s="20">
        <v>200000</v>
      </c>
      <c r="D5" s="15">
        <v>200000</v>
      </c>
      <c r="E5" s="20">
        <v>152159.34</v>
      </c>
      <c r="F5" s="16">
        <v>185000</v>
      </c>
      <c r="G5" s="38" t="s">
        <v>30</v>
      </c>
      <c r="H5" s="77" t="s">
        <v>30</v>
      </c>
    </row>
    <row r="6" spans="1:8" ht="17.100000000000001" customHeight="1" x14ac:dyDescent="0.25">
      <c r="A6" s="8" t="s">
        <v>10</v>
      </c>
      <c r="B6" s="15">
        <v>2138947.42</v>
      </c>
      <c r="C6" s="20">
        <v>2100000</v>
      </c>
      <c r="D6" s="15">
        <v>2100000</v>
      </c>
      <c r="E6" s="20">
        <v>1753728.01</v>
      </c>
      <c r="F6" s="16">
        <v>2150000</v>
      </c>
      <c r="G6" s="38" t="s">
        <v>30</v>
      </c>
      <c r="H6" s="77" t="s">
        <v>30</v>
      </c>
    </row>
    <row r="7" spans="1:8" ht="17.100000000000001" customHeight="1" x14ac:dyDescent="0.25">
      <c r="A7" s="8" t="s">
        <v>11</v>
      </c>
      <c r="B7" s="15">
        <v>545460</v>
      </c>
      <c r="C7" s="20">
        <v>550000</v>
      </c>
      <c r="D7" s="15">
        <v>736600</v>
      </c>
      <c r="E7" s="20">
        <v>736630</v>
      </c>
      <c r="F7" s="16">
        <v>800000</v>
      </c>
      <c r="G7" s="38" t="s">
        <v>30</v>
      </c>
      <c r="H7" s="77" t="s">
        <v>30</v>
      </c>
    </row>
    <row r="8" spans="1:8" ht="17.100000000000001" customHeight="1" x14ac:dyDescent="0.25">
      <c r="A8" s="8" t="s">
        <v>12</v>
      </c>
      <c r="B8" s="15">
        <v>4334872.59</v>
      </c>
      <c r="C8" s="20">
        <v>3850000</v>
      </c>
      <c r="D8" s="15">
        <v>4800000</v>
      </c>
      <c r="E8" s="20">
        <v>4075916.71</v>
      </c>
      <c r="F8" s="16">
        <v>5000000</v>
      </c>
      <c r="G8" s="38" t="s">
        <v>30</v>
      </c>
      <c r="H8" s="77" t="s">
        <v>30</v>
      </c>
    </row>
    <row r="9" spans="1:8" ht="17.100000000000001" customHeight="1" x14ac:dyDescent="0.25">
      <c r="A9" s="8" t="s">
        <v>13</v>
      </c>
      <c r="B9" s="15">
        <v>36692</v>
      </c>
      <c r="C9" s="20">
        <v>50000</v>
      </c>
      <c r="D9" s="15">
        <v>50000</v>
      </c>
      <c r="E9" s="20">
        <v>42534.36</v>
      </c>
      <c r="F9" s="16">
        <v>50000</v>
      </c>
      <c r="G9" s="38" t="s">
        <v>30</v>
      </c>
      <c r="H9" s="77" t="s">
        <v>30</v>
      </c>
    </row>
    <row r="10" spans="1:8" ht="17.100000000000001" customHeight="1" x14ac:dyDescent="0.25">
      <c r="A10" s="8" t="s">
        <v>14</v>
      </c>
      <c r="B10" s="15">
        <v>0</v>
      </c>
      <c r="C10" s="20">
        <v>25000</v>
      </c>
      <c r="D10" s="15">
        <v>25000</v>
      </c>
      <c r="E10" s="20">
        <v>0</v>
      </c>
      <c r="F10" s="16">
        <v>25000</v>
      </c>
      <c r="G10" s="38" t="s">
        <v>30</v>
      </c>
      <c r="H10" s="77" t="s">
        <v>30</v>
      </c>
    </row>
    <row r="11" spans="1:8" ht="17.100000000000001" customHeight="1" x14ac:dyDescent="0.25">
      <c r="A11" s="8" t="s">
        <v>15</v>
      </c>
      <c r="B11" s="15">
        <v>401871</v>
      </c>
      <c r="C11" s="20">
        <v>400000</v>
      </c>
      <c r="D11" s="15">
        <v>400000</v>
      </c>
      <c r="E11" s="20">
        <v>346415</v>
      </c>
      <c r="F11" s="16">
        <v>400000</v>
      </c>
      <c r="G11" s="38" t="s">
        <v>30</v>
      </c>
      <c r="H11" s="77" t="s">
        <v>30</v>
      </c>
    </row>
    <row r="12" spans="1:8" ht="17.100000000000001" customHeight="1" x14ac:dyDescent="0.25">
      <c r="A12" s="8" t="s">
        <v>16</v>
      </c>
      <c r="B12" s="15">
        <v>29420</v>
      </c>
      <c r="C12" s="20">
        <v>30000</v>
      </c>
      <c r="D12" s="15">
        <v>30000</v>
      </c>
      <c r="E12" s="20">
        <v>27975</v>
      </c>
      <c r="F12" s="16">
        <v>30000</v>
      </c>
      <c r="G12" s="38" t="s">
        <v>30</v>
      </c>
      <c r="H12" s="77" t="s">
        <v>30</v>
      </c>
    </row>
    <row r="13" spans="1:8" ht="17.100000000000001" customHeight="1" x14ac:dyDescent="0.25">
      <c r="A13" s="8" t="s">
        <v>17</v>
      </c>
      <c r="B13" s="15">
        <v>1314</v>
      </c>
      <c r="C13" s="20">
        <v>1300</v>
      </c>
      <c r="D13" s="15">
        <v>1300</v>
      </c>
      <c r="E13" s="20">
        <v>1314</v>
      </c>
      <c r="F13" s="16">
        <v>1300</v>
      </c>
      <c r="G13" s="38" t="s">
        <v>30</v>
      </c>
      <c r="H13" s="77" t="s">
        <v>30</v>
      </c>
    </row>
    <row r="14" spans="1:8" ht="17.100000000000001" customHeight="1" x14ac:dyDescent="0.25">
      <c r="A14" s="8" t="s">
        <v>18</v>
      </c>
      <c r="B14" s="15">
        <v>256849.4</v>
      </c>
      <c r="C14" s="20">
        <v>257000</v>
      </c>
      <c r="D14" s="15">
        <v>257000</v>
      </c>
      <c r="E14" s="20">
        <v>256920.19</v>
      </c>
      <c r="F14" s="16">
        <v>257000</v>
      </c>
      <c r="G14" s="38" t="s">
        <v>30</v>
      </c>
      <c r="H14" s="77" t="s">
        <v>30</v>
      </c>
    </row>
    <row r="15" spans="1:8" ht="17.100000000000001" customHeight="1" x14ac:dyDescent="0.25">
      <c r="A15" s="8" t="s">
        <v>19</v>
      </c>
      <c r="B15" s="15">
        <v>12580</v>
      </c>
      <c r="C15" s="20">
        <v>13000</v>
      </c>
      <c r="D15" s="15">
        <v>13000</v>
      </c>
      <c r="E15" s="20">
        <v>9380</v>
      </c>
      <c r="F15" s="16">
        <v>13000</v>
      </c>
      <c r="G15" s="38" t="s">
        <v>30</v>
      </c>
      <c r="H15" s="77" t="s">
        <v>30</v>
      </c>
    </row>
    <row r="16" spans="1:8" ht="17.100000000000001" customHeight="1" x14ac:dyDescent="0.25">
      <c r="A16" s="8" t="s">
        <v>29</v>
      </c>
      <c r="B16" s="15">
        <v>53754.84</v>
      </c>
      <c r="C16" s="20">
        <v>60000</v>
      </c>
      <c r="D16" s="15">
        <v>60000</v>
      </c>
      <c r="E16" s="20">
        <v>45292.72</v>
      </c>
      <c r="F16" s="16">
        <v>60000</v>
      </c>
      <c r="G16" s="38" t="s">
        <v>30</v>
      </c>
      <c r="H16" s="77" t="s">
        <v>30</v>
      </c>
    </row>
    <row r="17" spans="1:12" ht="17.100000000000001" customHeight="1" x14ac:dyDescent="0.25">
      <c r="A17" s="8" t="s">
        <v>20</v>
      </c>
      <c r="B17" s="15">
        <v>1007181.82</v>
      </c>
      <c r="C17" s="20">
        <v>850000</v>
      </c>
      <c r="D17" s="15">
        <v>850000</v>
      </c>
      <c r="E17" s="20">
        <v>640151.48</v>
      </c>
      <c r="F17" s="16">
        <v>900000</v>
      </c>
      <c r="G17" s="38" t="s">
        <v>30</v>
      </c>
      <c r="H17" s="77" t="s">
        <v>30</v>
      </c>
    </row>
    <row r="18" spans="1:12" ht="30" customHeight="1" x14ac:dyDescent="0.25">
      <c r="A18" s="55" t="s">
        <v>52</v>
      </c>
      <c r="B18" s="16">
        <f>B3+B4+B5+B6+B7+B8+B9+B10+B11+B12+B13+B14+B15+B16+B17</f>
        <v>11371928.939999999</v>
      </c>
      <c r="C18" s="16">
        <f>C3+C4+C5+C6+C7+C8+C9+C10+C11+C12+C13+C14+C15+C16+C17</f>
        <v>10656300</v>
      </c>
      <c r="D18" s="16">
        <f>D3+D4+D5+D6+D7+D8+D9+D10+D11+D12+D13+D14+D15+D16+D17</f>
        <v>11917900</v>
      </c>
      <c r="E18" s="16">
        <f>E3+E4+E5+E6+E7+E8+E9+E10+E11+E12+E13+E14+E15+E16+E17</f>
        <v>10204821.780000001</v>
      </c>
      <c r="F18" s="16">
        <f>F3+F4+F5+F6+F7+F8+F9+F10+F11+F12+F13+F14+F15+F16+F17</f>
        <v>12471300</v>
      </c>
      <c r="G18" s="39">
        <v>12975000</v>
      </c>
      <c r="H18" s="39">
        <v>13499000</v>
      </c>
    </row>
    <row r="19" spans="1:12" ht="17.100000000000001" customHeight="1" x14ac:dyDescent="0.25">
      <c r="A19" s="8" t="s">
        <v>21</v>
      </c>
      <c r="B19" s="15">
        <v>26000</v>
      </c>
      <c r="C19" s="20">
        <v>0</v>
      </c>
      <c r="D19" s="15">
        <v>28500</v>
      </c>
      <c r="E19" s="20">
        <v>73500</v>
      </c>
      <c r="F19" s="16">
        <v>0</v>
      </c>
      <c r="G19" s="38" t="s">
        <v>30</v>
      </c>
      <c r="H19" s="77" t="s">
        <v>30</v>
      </c>
    </row>
    <row r="20" spans="1:12" ht="17.100000000000001" customHeight="1" x14ac:dyDescent="0.25">
      <c r="A20" s="8" t="s">
        <v>22</v>
      </c>
      <c r="B20" s="15">
        <v>153800</v>
      </c>
      <c r="C20" s="20">
        <v>153800</v>
      </c>
      <c r="D20" s="15">
        <v>161900</v>
      </c>
      <c r="E20" s="20">
        <v>161900</v>
      </c>
      <c r="F20" s="16">
        <v>161900</v>
      </c>
      <c r="G20" s="38" t="s">
        <v>30</v>
      </c>
      <c r="H20" s="77" t="s">
        <v>30</v>
      </c>
      <c r="L20" s="99"/>
    </row>
    <row r="21" spans="1:12" ht="17.100000000000001" customHeight="1" x14ac:dyDescent="0.25">
      <c r="A21" s="8" t="s">
        <v>23</v>
      </c>
      <c r="B21" s="15">
        <v>611734.80000000005</v>
      </c>
      <c r="C21" s="20">
        <v>116300</v>
      </c>
      <c r="D21" s="15">
        <v>446300</v>
      </c>
      <c r="E21" s="20">
        <v>355261.2</v>
      </c>
      <c r="F21" s="16">
        <v>90000</v>
      </c>
      <c r="G21" s="38" t="s">
        <v>30</v>
      </c>
      <c r="H21" s="77" t="s">
        <v>30</v>
      </c>
    </row>
    <row r="22" spans="1:12" ht="17.100000000000001" customHeight="1" x14ac:dyDescent="0.25">
      <c r="A22" s="8" t="s">
        <v>24</v>
      </c>
      <c r="B22" s="15">
        <v>12000</v>
      </c>
      <c r="C22" s="20">
        <v>10000</v>
      </c>
      <c r="D22" s="15">
        <v>10000</v>
      </c>
      <c r="E22" s="20">
        <v>0</v>
      </c>
      <c r="F22" s="16">
        <v>0</v>
      </c>
      <c r="G22" s="38" t="s">
        <v>30</v>
      </c>
      <c r="H22" s="77" t="s">
        <v>30</v>
      </c>
    </row>
    <row r="23" spans="1:12" ht="17.100000000000001" customHeight="1" x14ac:dyDescent="0.25">
      <c r="A23" s="9" t="s">
        <v>25</v>
      </c>
      <c r="B23" s="22">
        <v>413000</v>
      </c>
      <c r="C23" s="23">
        <v>0</v>
      </c>
      <c r="D23" s="22">
        <v>170000</v>
      </c>
      <c r="E23" s="23">
        <v>170000</v>
      </c>
      <c r="F23" s="24">
        <v>0</v>
      </c>
      <c r="G23" s="38" t="s">
        <v>30</v>
      </c>
      <c r="H23" s="86" t="s">
        <v>30</v>
      </c>
    </row>
    <row r="24" spans="1:12" ht="29.25" customHeight="1" thickBot="1" x14ac:dyDescent="0.3">
      <c r="A24" s="56" t="s">
        <v>54</v>
      </c>
      <c r="B24" s="25">
        <f>B19+B20+B21+B22+B23</f>
        <v>1216534.8</v>
      </c>
      <c r="C24" s="25">
        <f>C19+C20+C21+C22+C23</f>
        <v>280100</v>
      </c>
      <c r="D24" s="25">
        <f>D19+D20+D21+D22+D23</f>
        <v>816700</v>
      </c>
      <c r="E24" s="25">
        <f>E19+E20+E21+E22+E23</f>
        <v>760661.2</v>
      </c>
      <c r="F24" s="25">
        <f>F19+F20+F21+F22+F23</f>
        <v>251900</v>
      </c>
      <c r="G24" s="40">
        <v>262000</v>
      </c>
      <c r="H24" s="40">
        <v>273000</v>
      </c>
    </row>
    <row r="25" spans="1:12" ht="18" customHeight="1" thickBot="1" x14ac:dyDescent="0.3">
      <c r="A25" s="10" t="s">
        <v>26</v>
      </c>
      <c r="B25" s="11">
        <f t="shared" ref="B25:H25" si="0">B18+B24</f>
        <v>12588463.74</v>
      </c>
      <c r="C25" s="12">
        <f t="shared" si="0"/>
        <v>10936400</v>
      </c>
      <c r="D25" s="11">
        <f t="shared" si="0"/>
        <v>12734600</v>
      </c>
      <c r="E25" s="12">
        <f t="shared" si="0"/>
        <v>10965482.98</v>
      </c>
      <c r="F25" s="14">
        <f t="shared" si="0"/>
        <v>12723200</v>
      </c>
      <c r="G25" s="14">
        <f t="shared" si="0"/>
        <v>13237000</v>
      </c>
      <c r="H25" s="14">
        <f t="shared" si="0"/>
        <v>13772000</v>
      </c>
    </row>
    <row r="26" spans="1:12" ht="20.100000000000001" customHeight="1" thickBot="1" x14ac:dyDescent="0.3">
      <c r="A26" s="73" t="s">
        <v>27</v>
      </c>
      <c r="B26" s="26">
        <f t="shared" ref="B26:H26" si="1">B25+B52+B78</f>
        <v>16428339.359999999</v>
      </c>
      <c r="C26" s="27">
        <f t="shared" si="1"/>
        <v>12416300</v>
      </c>
      <c r="D26" s="26">
        <f t="shared" si="1"/>
        <v>16464400</v>
      </c>
      <c r="E26" s="27">
        <f t="shared" si="1"/>
        <v>14384690.810000001</v>
      </c>
      <c r="F26" s="28">
        <f t="shared" si="1"/>
        <v>14182400</v>
      </c>
      <c r="G26" s="28">
        <f t="shared" si="1"/>
        <v>14755000</v>
      </c>
      <c r="H26" s="28">
        <f t="shared" si="1"/>
        <v>15351000</v>
      </c>
    </row>
    <row r="27" spans="1:12" ht="20.100000000000001" customHeight="1" x14ac:dyDescent="0.25"/>
    <row r="28" spans="1:12" ht="16.5" customHeight="1" thickBot="1" x14ac:dyDescent="0.3">
      <c r="A28" s="356" t="s">
        <v>440</v>
      </c>
      <c r="B28" s="356"/>
      <c r="C28" s="356"/>
      <c r="D28" s="356"/>
      <c r="E28" s="356"/>
      <c r="F28" s="356"/>
      <c r="G28" s="356"/>
      <c r="H28" s="356"/>
    </row>
    <row r="29" spans="1:12" ht="38.25" customHeight="1" thickBot="1" x14ac:dyDescent="0.3">
      <c r="A29" s="6" t="s">
        <v>6</v>
      </c>
      <c r="B29" s="1" t="s">
        <v>0</v>
      </c>
      <c r="C29" s="2" t="s">
        <v>1</v>
      </c>
      <c r="D29" s="13" t="s">
        <v>28</v>
      </c>
      <c r="E29" s="2" t="s">
        <v>2</v>
      </c>
      <c r="F29" s="3" t="s">
        <v>3</v>
      </c>
      <c r="G29" s="4" t="s">
        <v>4</v>
      </c>
      <c r="H29" s="5" t="s">
        <v>5</v>
      </c>
    </row>
    <row r="30" spans="1:12" ht="17.100000000000001" customHeight="1" x14ac:dyDescent="0.25">
      <c r="A30" s="57" t="s">
        <v>31</v>
      </c>
      <c r="B30" s="17">
        <v>2193</v>
      </c>
      <c r="C30" s="18">
        <v>5000</v>
      </c>
      <c r="D30" s="17">
        <v>8000</v>
      </c>
      <c r="E30" s="18">
        <v>9282.2000000000007</v>
      </c>
      <c r="F30" s="19">
        <v>10000</v>
      </c>
      <c r="G30" s="37" t="s">
        <v>30</v>
      </c>
      <c r="H30" s="79" t="s">
        <v>30</v>
      </c>
    </row>
    <row r="31" spans="1:12" ht="17.100000000000001" customHeight="1" x14ac:dyDescent="0.25">
      <c r="A31" s="50" t="s">
        <v>33</v>
      </c>
      <c r="B31" s="45">
        <v>187578.08</v>
      </c>
      <c r="C31" s="46">
        <v>190000</v>
      </c>
      <c r="D31" s="45">
        <v>190000</v>
      </c>
      <c r="E31" s="46">
        <v>160976.43</v>
      </c>
      <c r="F31" s="47">
        <v>193000</v>
      </c>
      <c r="G31" s="38" t="s">
        <v>30</v>
      </c>
      <c r="H31" s="77" t="s">
        <v>30</v>
      </c>
    </row>
    <row r="32" spans="1:12" ht="17.100000000000001" customHeight="1" x14ac:dyDescent="0.25">
      <c r="A32" s="50" t="s">
        <v>34</v>
      </c>
      <c r="B32" s="15">
        <v>2929</v>
      </c>
      <c r="C32" s="20">
        <v>0</v>
      </c>
      <c r="D32" s="15">
        <v>3000</v>
      </c>
      <c r="E32" s="20">
        <v>1378</v>
      </c>
      <c r="F32" s="16">
        <v>3000</v>
      </c>
      <c r="G32" s="38" t="s">
        <v>30</v>
      </c>
      <c r="H32" s="77" t="s">
        <v>30</v>
      </c>
    </row>
    <row r="33" spans="1:8" ht="17.100000000000001" customHeight="1" x14ac:dyDescent="0.25">
      <c r="A33" s="50" t="s">
        <v>35</v>
      </c>
      <c r="B33" s="15">
        <v>127266</v>
      </c>
      <c r="C33" s="20">
        <v>132000</v>
      </c>
      <c r="D33" s="15">
        <v>132000</v>
      </c>
      <c r="E33" s="20">
        <v>129324</v>
      </c>
      <c r="F33" s="16">
        <v>132000</v>
      </c>
      <c r="G33" s="38" t="s">
        <v>30</v>
      </c>
      <c r="H33" s="77" t="s">
        <v>30</v>
      </c>
    </row>
    <row r="34" spans="1:8" ht="17.100000000000001" customHeight="1" x14ac:dyDescent="0.25">
      <c r="A34" s="50" t="s">
        <v>36</v>
      </c>
      <c r="B34" s="15">
        <v>320650</v>
      </c>
      <c r="C34" s="20">
        <v>5000</v>
      </c>
      <c r="D34" s="15">
        <v>514300</v>
      </c>
      <c r="E34" s="20">
        <v>509294</v>
      </c>
      <c r="F34" s="16">
        <v>5000</v>
      </c>
      <c r="G34" s="38" t="s">
        <v>30</v>
      </c>
      <c r="H34" s="77" t="s">
        <v>30</v>
      </c>
    </row>
    <row r="35" spans="1:8" ht="17.100000000000001" customHeight="1" x14ac:dyDescent="0.25">
      <c r="A35" s="50" t="s">
        <v>37</v>
      </c>
      <c r="B35" s="15">
        <v>161398</v>
      </c>
      <c r="C35" s="20">
        <v>183000</v>
      </c>
      <c r="D35" s="15">
        <v>183000</v>
      </c>
      <c r="E35" s="20">
        <v>145810</v>
      </c>
      <c r="F35" s="16">
        <v>183000</v>
      </c>
      <c r="G35" s="38" t="s">
        <v>30</v>
      </c>
      <c r="H35" s="77" t="s">
        <v>30</v>
      </c>
    </row>
    <row r="36" spans="1:8" ht="17.100000000000001" customHeight="1" x14ac:dyDescent="0.25">
      <c r="A36" s="50" t="s">
        <v>38</v>
      </c>
      <c r="B36" s="15">
        <v>493852</v>
      </c>
      <c r="C36" s="20">
        <v>465000</v>
      </c>
      <c r="D36" s="15">
        <v>465000</v>
      </c>
      <c r="E36" s="20">
        <v>413231</v>
      </c>
      <c r="F36" s="16">
        <v>470000</v>
      </c>
      <c r="G36" s="38" t="s">
        <v>30</v>
      </c>
      <c r="H36" s="77" t="s">
        <v>30</v>
      </c>
    </row>
    <row r="37" spans="1:8" ht="17.100000000000001" customHeight="1" x14ac:dyDescent="0.25">
      <c r="A37" s="50" t="s">
        <v>39</v>
      </c>
      <c r="B37" s="15">
        <v>8400</v>
      </c>
      <c r="C37" s="20">
        <v>11400</v>
      </c>
      <c r="D37" s="15">
        <v>11400</v>
      </c>
      <c r="E37" s="20">
        <v>8400</v>
      </c>
      <c r="F37" s="16">
        <v>11400</v>
      </c>
      <c r="G37" s="38" t="s">
        <v>30</v>
      </c>
      <c r="H37" s="77" t="s">
        <v>30</v>
      </c>
    </row>
    <row r="38" spans="1:8" ht="17.100000000000001" customHeight="1" x14ac:dyDescent="0.25">
      <c r="A38" s="50" t="s">
        <v>40</v>
      </c>
      <c r="B38" s="15">
        <v>9000</v>
      </c>
      <c r="C38" s="20">
        <v>0</v>
      </c>
      <c r="D38" s="15">
        <v>3800</v>
      </c>
      <c r="E38" s="20">
        <v>7500</v>
      </c>
      <c r="F38" s="16">
        <v>0</v>
      </c>
      <c r="G38" s="38" t="s">
        <v>30</v>
      </c>
      <c r="H38" s="77" t="s">
        <v>30</v>
      </c>
    </row>
    <row r="39" spans="1:8" ht="17.100000000000001" customHeight="1" x14ac:dyDescent="0.25">
      <c r="A39" s="50" t="s">
        <v>41</v>
      </c>
      <c r="B39" s="15">
        <v>2920</v>
      </c>
      <c r="C39" s="20">
        <v>2000</v>
      </c>
      <c r="D39" s="15">
        <v>4400</v>
      </c>
      <c r="E39" s="20">
        <v>3200</v>
      </c>
      <c r="F39" s="16">
        <v>5000</v>
      </c>
      <c r="G39" s="38" t="s">
        <v>30</v>
      </c>
      <c r="H39" s="77" t="s">
        <v>30</v>
      </c>
    </row>
    <row r="40" spans="1:8" ht="17.100000000000001" customHeight="1" x14ac:dyDescent="0.25">
      <c r="A40" s="50" t="s">
        <v>42</v>
      </c>
      <c r="B40" s="15">
        <v>145025</v>
      </c>
      <c r="C40" s="20">
        <v>174000</v>
      </c>
      <c r="D40" s="15">
        <v>174000</v>
      </c>
      <c r="E40" s="20">
        <v>87210</v>
      </c>
      <c r="F40" s="16">
        <v>170000</v>
      </c>
      <c r="G40" s="38" t="s">
        <v>30</v>
      </c>
      <c r="H40" s="77" t="s">
        <v>30</v>
      </c>
    </row>
    <row r="41" spans="1:8" ht="17.100000000000001" customHeight="1" x14ac:dyDescent="0.25">
      <c r="A41" s="50" t="s">
        <v>44</v>
      </c>
      <c r="B41" s="15">
        <v>31384</v>
      </c>
      <c r="C41" s="20">
        <v>35000</v>
      </c>
      <c r="D41" s="15">
        <v>35000</v>
      </c>
      <c r="E41" s="20">
        <v>30363</v>
      </c>
      <c r="F41" s="16">
        <v>35000</v>
      </c>
      <c r="G41" s="38" t="s">
        <v>30</v>
      </c>
      <c r="H41" s="77" t="s">
        <v>30</v>
      </c>
    </row>
    <row r="42" spans="1:8" ht="17.100000000000001" customHeight="1" x14ac:dyDescent="0.25">
      <c r="A42" s="50" t="s">
        <v>43</v>
      </c>
      <c r="B42" s="15">
        <v>258889.5</v>
      </c>
      <c r="C42" s="20">
        <v>200000</v>
      </c>
      <c r="D42" s="15">
        <v>200000</v>
      </c>
      <c r="E42" s="20">
        <v>146788.5</v>
      </c>
      <c r="F42" s="16">
        <v>200000</v>
      </c>
      <c r="G42" s="38" t="s">
        <v>30</v>
      </c>
      <c r="H42" s="77" t="s">
        <v>30</v>
      </c>
    </row>
    <row r="43" spans="1:8" ht="17.100000000000001" customHeight="1" x14ac:dyDescent="0.25">
      <c r="A43" s="50" t="s">
        <v>45</v>
      </c>
      <c r="B43" s="15">
        <v>12110</v>
      </c>
      <c r="C43" s="20">
        <v>0</v>
      </c>
      <c r="D43" s="15">
        <v>0</v>
      </c>
      <c r="E43" s="20">
        <v>24220</v>
      </c>
      <c r="F43" s="16">
        <v>24300</v>
      </c>
      <c r="G43" s="38" t="s">
        <v>30</v>
      </c>
      <c r="H43" s="77" t="s">
        <v>30</v>
      </c>
    </row>
    <row r="44" spans="1:8" ht="17.100000000000001" customHeight="1" x14ac:dyDescent="0.25">
      <c r="A44" s="50" t="s">
        <v>46</v>
      </c>
      <c r="B44" s="15">
        <v>21259</v>
      </c>
      <c r="C44" s="20">
        <v>0</v>
      </c>
      <c r="D44" s="15">
        <v>4400</v>
      </c>
      <c r="E44" s="20">
        <v>4401</v>
      </c>
      <c r="F44" s="16">
        <v>0</v>
      </c>
      <c r="G44" s="38" t="s">
        <v>30</v>
      </c>
      <c r="H44" s="77" t="s">
        <v>30</v>
      </c>
    </row>
    <row r="45" spans="1:8" ht="17.100000000000001" customHeight="1" x14ac:dyDescent="0.25">
      <c r="A45" s="50" t="s">
        <v>47</v>
      </c>
      <c r="B45" s="15">
        <v>502</v>
      </c>
      <c r="C45" s="20">
        <v>1000</v>
      </c>
      <c r="D45" s="15">
        <v>1000</v>
      </c>
      <c r="E45" s="20">
        <v>323</v>
      </c>
      <c r="F45" s="16">
        <v>1000</v>
      </c>
      <c r="G45" s="37" t="s">
        <v>30</v>
      </c>
      <c r="H45" s="79" t="s">
        <v>30</v>
      </c>
    </row>
    <row r="46" spans="1:8" ht="17.100000000000001" customHeight="1" x14ac:dyDescent="0.25">
      <c r="A46" s="50" t="s">
        <v>48</v>
      </c>
      <c r="B46" s="15">
        <v>13420.04</v>
      </c>
      <c r="C46" s="20">
        <v>16500</v>
      </c>
      <c r="D46" s="15">
        <v>16500</v>
      </c>
      <c r="E46" s="20">
        <v>13506.7</v>
      </c>
      <c r="F46" s="16">
        <v>16500</v>
      </c>
      <c r="G46" s="38" t="s">
        <v>30</v>
      </c>
      <c r="H46" s="77" t="s">
        <v>30</v>
      </c>
    </row>
    <row r="47" spans="1:8" ht="17.100000000000001" customHeight="1" x14ac:dyDescent="0.25">
      <c r="A47" s="50"/>
      <c r="B47" s="15"/>
      <c r="C47" s="20"/>
      <c r="D47" s="15"/>
      <c r="E47" s="20"/>
      <c r="F47" s="16"/>
      <c r="G47" s="15"/>
      <c r="H47" s="21"/>
    </row>
    <row r="48" spans="1:8" ht="17.100000000000001" customHeight="1" x14ac:dyDescent="0.25">
      <c r="A48" s="50"/>
      <c r="B48" s="15"/>
      <c r="C48" s="20"/>
      <c r="D48" s="15"/>
      <c r="E48" s="20"/>
      <c r="F48" s="16"/>
      <c r="G48" s="15"/>
      <c r="H48" s="21"/>
    </row>
    <row r="49" spans="1:8" ht="17.100000000000001" customHeight="1" x14ac:dyDescent="0.25">
      <c r="A49" s="50"/>
      <c r="B49" s="15"/>
      <c r="C49" s="20"/>
      <c r="D49" s="15"/>
      <c r="E49" s="20"/>
      <c r="F49" s="16"/>
      <c r="G49" s="15"/>
      <c r="H49" s="21"/>
    </row>
    <row r="50" spans="1:8" ht="17.100000000000001" customHeight="1" x14ac:dyDescent="0.25">
      <c r="A50" s="50"/>
      <c r="B50" s="15"/>
      <c r="C50" s="20"/>
      <c r="D50" s="15"/>
      <c r="E50" s="20"/>
      <c r="F50" s="16"/>
      <c r="G50" s="15"/>
      <c r="H50" s="21"/>
    </row>
    <row r="51" spans="1:8" ht="25.5" customHeight="1" x14ac:dyDescent="0.25">
      <c r="A51" s="51" t="s">
        <v>50</v>
      </c>
      <c r="B51" s="52">
        <f>B30+B31+B32+B33+B34+B35+B36+B37+B38+B39+B40+B41+B42+B43+B44+B45+B46+B47+B48+B49+B50</f>
        <v>1798775.62</v>
      </c>
      <c r="C51" s="52">
        <f>C30+C31+C32+C33+C34+C35+C36+C37+C38+C39+C40+C41+C42+C43+C44+C45+C46+C47+C48+C49+C50</f>
        <v>1419900</v>
      </c>
      <c r="D51" s="52">
        <f>D30+D31+D32+D33+D34+D35+D36+D37+D38+D39+D40+D41+D42+D43+D44+D45+D46+D47+D48+D49+D50</f>
        <v>1945800</v>
      </c>
      <c r="E51" s="52">
        <f>E30+E31+E32+E33+E34+E35+E36+E37+E38+E39+E40+E41+E42+E43+E44+E45+E46+E47+E48+E49+E50</f>
        <v>1695207.8299999998</v>
      </c>
      <c r="F51" s="52">
        <f>F30+F31+F32+F33+F34+F35+F36+F37+F38+F39+F40+F41+F42+F43+F44+F45+F46+F47+F48+F49+F50</f>
        <v>1459200</v>
      </c>
      <c r="G51" s="52">
        <v>1518000</v>
      </c>
      <c r="H51" s="52">
        <v>1579000</v>
      </c>
    </row>
    <row r="52" spans="1:8" ht="19.5" customHeight="1" thickBot="1" x14ac:dyDescent="0.3">
      <c r="A52" s="36" t="s">
        <v>32</v>
      </c>
      <c r="B52" s="48">
        <f t="shared" ref="B52:H52" si="2">B51</f>
        <v>1798775.62</v>
      </c>
      <c r="C52" s="49">
        <f t="shared" si="2"/>
        <v>1419900</v>
      </c>
      <c r="D52" s="48">
        <f t="shared" si="2"/>
        <v>1945800</v>
      </c>
      <c r="E52" s="49">
        <f t="shared" si="2"/>
        <v>1695207.8299999998</v>
      </c>
      <c r="F52" s="25">
        <f t="shared" si="2"/>
        <v>1459200</v>
      </c>
      <c r="G52" s="48">
        <f t="shared" si="2"/>
        <v>1518000</v>
      </c>
      <c r="H52" s="48">
        <f t="shared" si="2"/>
        <v>1579000</v>
      </c>
    </row>
    <row r="53" spans="1:8" ht="20.100000000000001" customHeight="1" x14ac:dyDescent="0.25"/>
    <row r="54" spans="1:8" ht="20.100000000000001" customHeight="1" thickBot="1" x14ac:dyDescent="0.3">
      <c r="A54" s="356" t="s">
        <v>440</v>
      </c>
      <c r="B54" s="356"/>
      <c r="C54" s="356"/>
      <c r="D54" s="356"/>
      <c r="E54" s="356"/>
      <c r="F54" s="356"/>
      <c r="G54" s="356"/>
      <c r="H54" s="356"/>
    </row>
    <row r="55" spans="1:8" ht="38.25" customHeight="1" thickBot="1" x14ac:dyDescent="0.3">
      <c r="A55" s="29" t="s">
        <v>6</v>
      </c>
      <c r="B55" s="30" t="s">
        <v>0</v>
      </c>
      <c r="C55" s="31" t="s">
        <v>1</v>
      </c>
      <c r="D55" s="32" t="s">
        <v>28</v>
      </c>
      <c r="E55" s="31" t="s">
        <v>2</v>
      </c>
      <c r="F55" s="33" t="s">
        <v>3</v>
      </c>
      <c r="G55" s="34" t="s">
        <v>4</v>
      </c>
      <c r="H55" s="35" t="s">
        <v>5</v>
      </c>
    </row>
    <row r="56" spans="1:8" ht="17.100000000000001" customHeight="1" x14ac:dyDescent="0.25">
      <c r="A56" s="41" t="s">
        <v>55</v>
      </c>
      <c r="B56" s="42">
        <v>0</v>
      </c>
      <c r="C56" s="43">
        <v>0</v>
      </c>
      <c r="D56" s="42">
        <v>1300000</v>
      </c>
      <c r="E56" s="43">
        <v>1300000</v>
      </c>
      <c r="F56" s="44">
        <v>0</v>
      </c>
      <c r="G56" s="37" t="s">
        <v>30</v>
      </c>
      <c r="H56" s="79" t="s">
        <v>30</v>
      </c>
    </row>
    <row r="57" spans="1:8" ht="17.100000000000001" customHeight="1" x14ac:dyDescent="0.25">
      <c r="A57" s="57" t="s">
        <v>35</v>
      </c>
      <c r="B57" s="17">
        <v>1040000</v>
      </c>
      <c r="C57" s="46">
        <v>0</v>
      </c>
      <c r="D57" s="45">
        <v>0</v>
      </c>
      <c r="E57" s="46">
        <v>0</v>
      </c>
      <c r="F57" s="47">
        <v>0</v>
      </c>
      <c r="G57" s="38" t="s">
        <v>30</v>
      </c>
      <c r="H57" s="77" t="s">
        <v>30</v>
      </c>
    </row>
    <row r="58" spans="1:8" ht="17.100000000000001" customHeight="1" x14ac:dyDescent="0.25">
      <c r="A58" s="50" t="s">
        <v>53</v>
      </c>
      <c r="B58" s="45">
        <v>460000</v>
      </c>
      <c r="C58" s="20">
        <v>0</v>
      </c>
      <c r="D58" s="15">
        <v>0</v>
      </c>
      <c r="E58" s="20">
        <v>0</v>
      </c>
      <c r="F58" s="16">
        <v>0</v>
      </c>
      <c r="G58" s="38" t="s">
        <v>30</v>
      </c>
      <c r="H58" s="77" t="s">
        <v>30</v>
      </c>
    </row>
    <row r="59" spans="1:8" ht="17.100000000000001" customHeight="1" x14ac:dyDescent="0.25">
      <c r="A59" s="50" t="s">
        <v>37</v>
      </c>
      <c r="B59" s="15">
        <v>0</v>
      </c>
      <c r="C59" s="20">
        <v>0</v>
      </c>
      <c r="D59" s="15">
        <v>50000</v>
      </c>
      <c r="E59" s="20">
        <v>50000</v>
      </c>
      <c r="F59" s="16">
        <v>0</v>
      </c>
      <c r="G59" s="38" t="s">
        <v>30</v>
      </c>
      <c r="H59" s="77" t="s">
        <v>30</v>
      </c>
    </row>
    <row r="60" spans="1:8" ht="17.100000000000001" customHeight="1" x14ac:dyDescent="0.25">
      <c r="A60" s="50" t="s">
        <v>42</v>
      </c>
      <c r="B60" s="15">
        <v>41100</v>
      </c>
      <c r="C60" s="20">
        <v>60000</v>
      </c>
      <c r="D60" s="15">
        <v>60000</v>
      </c>
      <c r="E60" s="20">
        <v>0</v>
      </c>
      <c r="F60" s="16">
        <v>0</v>
      </c>
      <c r="G60" s="38" t="s">
        <v>30</v>
      </c>
      <c r="H60" s="77" t="s">
        <v>30</v>
      </c>
    </row>
    <row r="61" spans="1:8" ht="17.100000000000001" customHeight="1" x14ac:dyDescent="0.25">
      <c r="A61" s="50" t="s">
        <v>46</v>
      </c>
      <c r="B61" s="15">
        <v>0</v>
      </c>
      <c r="C61" s="20">
        <v>0</v>
      </c>
      <c r="D61" s="15">
        <v>34000</v>
      </c>
      <c r="E61" s="20">
        <v>34000</v>
      </c>
      <c r="F61" s="16">
        <v>0</v>
      </c>
      <c r="G61" s="38" t="s">
        <v>30</v>
      </c>
      <c r="H61" s="77" t="s">
        <v>30</v>
      </c>
    </row>
    <row r="62" spans="1:8" ht="17.100000000000001" customHeight="1" x14ac:dyDescent="0.25">
      <c r="A62" s="50"/>
      <c r="B62" s="15"/>
      <c r="C62" s="20"/>
      <c r="D62" s="15"/>
      <c r="E62" s="20"/>
      <c r="F62" s="16"/>
      <c r="G62" s="15"/>
      <c r="H62" s="21"/>
    </row>
    <row r="63" spans="1:8" ht="17.100000000000001" customHeight="1" x14ac:dyDescent="0.25">
      <c r="A63" s="50"/>
      <c r="B63" s="15"/>
      <c r="C63" s="20"/>
      <c r="D63" s="15"/>
      <c r="E63" s="20"/>
      <c r="F63" s="16"/>
      <c r="G63" s="15"/>
      <c r="H63" s="21"/>
    </row>
    <row r="64" spans="1:8" ht="17.100000000000001" customHeight="1" x14ac:dyDescent="0.25">
      <c r="A64" s="50"/>
      <c r="B64" s="15"/>
      <c r="C64" s="20"/>
      <c r="D64" s="15"/>
      <c r="E64" s="20"/>
      <c r="F64" s="16"/>
      <c r="G64" s="15"/>
      <c r="H64" s="21"/>
    </row>
    <row r="65" spans="1:8" ht="17.100000000000001" customHeight="1" x14ac:dyDescent="0.25">
      <c r="A65" s="50"/>
      <c r="B65" s="15"/>
      <c r="C65" s="20"/>
      <c r="D65" s="15"/>
      <c r="E65" s="20"/>
      <c r="F65" s="16"/>
      <c r="G65" s="15"/>
      <c r="H65" s="21"/>
    </row>
    <row r="66" spans="1:8" ht="17.100000000000001" customHeight="1" x14ac:dyDescent="0.25">
      <c r="A66" s="50"/>
      <c r="B66" s="15"/>
      <c r="C66" s="20"/>
      <c r="D66" s="15"/>
      <c r="E66" s="20"/>
      <c r="F66" s="16"/>
      <c r="G66" s="15"/>
      <c r="H66" s="21"/>
    </row>
    <row r="67" spans="1:8" ht="17.100000000000001" customHeight="1" x14ac:dyDescent="0.25">
      <c r="A67" s="50"/>
      <c r="B67" s="15"/>
      <c r="C67" s="20"/>
      <c r="D67" s="15"/>
      <c r="E67" s="20"/>
      <c r="F67" s="16"/>
      <c r="G67" s="15"/>
      <c r="H67" s="21"/>
    </row>
    <row r="68" spans="1:8" ht="17.100000000000001" customHeight="1" x14ac:dyDescent="0.25">
      <c r="A68" s="50"/>
      <c r="B68" s="15"/>
      <c r="C68" s="20"/>
      <c r="D68" s="15"/>
      <c r="E68" s="20"/>
      <c r="F68" s="16"/>
      <c r="G68" s="15"/>
      <c r="H68" s="21"/>
    </row>
    <row r="69" spans="1:8" ht="17.100000000000001" customHeight="1" x14ac:dyDescent="0.25">
      <c r="A69" s="50"/>
      <c r="B69" s="15"/>
      <c r="C69" s="20"/>
      <c r="D69" s="15"/>
      <c r="E69" s="20"/>
      <c r="F69" s="16"/>
      <c r="G69" s="15"/>
      <c r="H69" s="21"/>
    </row>
    <row r="70" spans="1:8" ht="27" customHeight="1" x14ac:dyDescent="0.25">
      <c r="A70" s="51" t="s">
        <v>51</v>
      </c>
      <c r="B70" s="53">
        <f>B56+B57+B58+B59+B60+B61+B62+B63+B64+B65+B66+B67+B68+B69</f>
        <v>1541100</v>
      </c>
      <c r="C70" s="53">
        <f>C56+C57+C58+C59+C60+C61+C62+C63+C64+C65+C66+C67+C68+C69</f>
        <v>60000</v>
      </c>
      <c r="D70" s="53">
        <f>D56+D57+D58+D59+D60+D61+D62+D63+D64+D65+D66+D67+D68+D69</f>
        <v>1444000</v>
      </c>
      <c r="E70" s="53">
        <f>E56+E57+E58+E59+E60+E61+E62+E63+E64+E65+E66+E67+E68+E69</f>
        <v>1384000</v>
      </c>
      <c r="F70" s="52">
        <f>F56+F57+F58+F59+F60+F61+F62+F63+F64+F65+F66+F67+F68+F69</f>
        <v>0</v>
      </c>
      <c r="G70" s="52">
        <v>0</v>
      </c>
      <c r="H70" s="52">
        <v>0</v>
      </c>
    </row>
    <row r="71" spans="1:8" ht="17.100000000000001" customHeight="1" x14ac:dyDescent="0.25">
      <c r="A71" s="54" t="s">
        <v>49</v>
      </c>
      <c r="B71" s="15">
        <v>500000</v>
      </c>
      <c r="C71" s="20">
        <v>0</v>
      </c>
      <c r="D71" s="15">
        <v>340000</v>
      </c>
      <c r="E71" s="20">
        <v>340000</v>
      </c>
      <c r="F71" s="16"/>
      <c r="G71" s="38" t="s">
        <v>30</v>
      </c>
      <c r="H71" s="77" t="s">
        <v>30</v>
      </c>
    </row>
    <row r="72" spans="1:8" ht="17.100000000000001" customHeight="1" x14ac:dyDescent="0.25">
      <c r="A72" s="50"/>
      <c r="B72" s="15"/>
      <c r="C72" s="20"/>
      <c r="D72" s="15"/>
      <c r="E72" s="20"/>
      <c r="F72" s="16"/>
      <c r="G72" s="15"/>
      <c r="H72" s="21"/>
    </row>
    <row r="73" spans="1:8" ht="17.100000000000001" customHeight="1" x14ac:dyDescent="0.25">
      <c r="A73" s="50"/>
      <c r="B73" s="15"/>
      <c r="C73" s="20"/>
      <c r="D73" s="15"/>
      <c r="E73" s="20"/>
      <c r="F73" s="16"/>
      <c r="G73" s="15"/>
      <c r="H73" s="21"/>
    </row>
    <row r="74" spans="1:8" ht="17.100000000000001" customHeight="1" x14ac:dyDescent="0.25">
      <c r="A74" s="50"/>
      <c r="B74" s="15"/>
      <c r="C74" s="20"/>
      <c r="D74" s="15"/>
      <c r="E74" s="20"/>
      <c r="F74" s="16"/>
      <c r="G74" s="15"/>
      <c r="H74" s="21"/>
    </row>
    <row r="75" spans="1:8" ht="17.100000000000001" customHeight="1" x14ac:dyDescent="0.25">
      <c r="A75" s="50"/>
      <c r="B75" s="15"/>
      <c r="C75" s="20"/>
      <c r="D75" s="15"/>
      <c r="E75" s="20"/>
      <c r="F75" s="16"/>
      <c r="G75" s="15"/>
      <c r="H75" s="21"/>
    </row>
    <row r="76" spans="1:8" ht="17.100000000000001" customHeight="1" x14ac:dyDescent="0.25">
      <c r="A76" s="50"/>
      <c r="B76" s="15"/>
      <c r="C76" s="20"/>
      <c r="D76" s="15"/>
      <c r="E76" s="20"/>
      <c r="F76" s="16"/>
      <c r="G76" s="15"/>
      <c r="H76" s="21"/>
    </row>
    <row r="77" spans="1:8" ht="25.5" customHeight="1" x14ac:dyDescent="0.25">
      <c r="A77" s="51" t="s">
        <v>56</v>
      </c>
      <c r="B77" s="52">
        <f t="shared" ref="B77:H77" si="3">B71+B72+B73+B74+B75+B76</f>
        <v>500000</v>
      </c>
      <c r="C77" s="52">
        <f t="shared" si="3"/>
        <v>0</v>
      </c>
      <c r="D77" s="52">
        <f t="shared" si="3"/>
        <v>340000</v>
      </c>
      <c r="E77" s="52">
        <f t="shared" si="3"/>
        <v>340000</v>
      </c>
      <c r="F77" s="52">
        <f t="shared" si="3"/>
        <v>0</v>
      </c>
      <c r="G77" s="52">
        <v>0</v>
      </c>
      <c r="H77" s="52">
        <v>0</v>
      </c>
    </row>
    <row r="78" spans="1:8" ht="19.5" customHeight="1" thickBot="1" x14ac:dyDescent="0.3">
      <c r="A78" s="36" t="s">
        <v>32</v>
      </c>
      <c r="B78" s="48">
        <f>B70+B77</f>
        <v>2041100</v>
      </c>
      <c r="C78" s="49">
        <f>C70+C77</f>
        <v>60000</v>
      </c>
      <c r="D78" s="48">
        <f>D70+D77</f>
        <v>1784000</v>
      </c>
      <c r="E78" s="49">
        <f>E70+E77</f>
        <v>1724000</v>
      </c>
      <c r="F78" s="25">
        <f>F70+F77</f>
        <v>0</v>
      </c>
      <c r="G78" s="25">
        <f t="shared" ref="G78:H78" si="4">G70+G77</f>
        <v>0</v>
      </c>
      <c r="H78" s="25">
        <f t="shared" si="4"/>
        <v>0</v>
      </c>
    </row>
    <row r="79" spans="1:8" ht="20.100000000000001" customHeight="1" x14ac:dyDescent="0.25"/>
    <row r="80" spans="1:8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</sheetData>
  <mergeCells count="3">
    <mergeCell ref="A1:H1"/>
    <mergeCell ref="A28:H28"/>
    <mergeCell ref="A54:H54"/>
  </mergeCells>
  <pageMargins left="0.7" right="0.7" top="0.78740157499999996" bottom="0.78740157499999996" header="0.3" footer="0.3"/>
  <pageSetup paperSize="9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topLeftCell="A61" zoomScale="90" zoomScaleNormal="90" workbookViewId="0">
      <selection activeCell="A55" sqref="A55:H55"/>
    </sheetView>
  </sheetViews>
  <sheetFormatPr defaultRowHeight="15" x14ac:dyDescent="0.25"/>
  <cols>
    <col min="1" max="1" width="13.42578125" customWidth="1"/>
    <col min="2" max="8" width="15.7109375" customWidth="1"/>
  </cols>
  <sheetData>
    <row r="1" spans="1:8" ht="16.5" customHeight="1" thickBot="1" x14ac:dyDescent="0.3">
      <c r="A1" s="356" t="s">
        <v>440</v>
      </c>
      <c r="B1" s="356"/>
      <c r="C1" s="356"/>
      <c r="D1" s="356"/>
      <c r="E1" s="356"/>
      <c r="F1" s="356"/>
      <c r="G1" s="356"/>
      <c r="H1" s="356"/>
    </row>
    <row r="2" spans="1:8" ht="38.25" customHeight="1" thickBot="1" x14ac:dyDescent="0.3">
      <c r="A2" s="58" t="s">
        <v>6</v>
      </c>
      <c r="B2" s="59" t="s">
        <v>0</v>
      </c>
      <c r="C2" s="60" t="s">
        <v>1</v>
      </c>
      <c r="D2" s="61" t="s">
        <v>28</v>
      </c>
      <c r="E2" s="60" t="s">
        <v>2</v>
      </c>
      <c r="F2" s="66" t="s">
        <v>3</v>
      </c>
      <c r="G2" s="81" t="s">
        <v>4</v>
      </c>
      <c r="H2" s="82" t="s">
        <v>5</v>
      </c>
    </row>
    <row r="3" spans="1:8" ht="17.100000000000001" customHeight="1" thickTop="1" x14ac:dyDescent="0.25">
      <c r="A3" s="41" t="s">
        <v>57</v>
      </c>
      <c r="B3" s="42">
        <v>24529</v>
      </c>
      <c r="C3" s="62">
        <v>85000</v>
      </c>
      <c r="D3" s="42">
        <v>335000</v>
      </c>
      <c r="E3" s="62">
        <v>268045.46000000002</v>
      </c>
      <c r="F3" s="67">
        <v>285000</v>
      </c>
      <c r="G3" s="37" t="s">
        <v>30</v>
      </c>
      <c r="H3" s="79" t="s">
        <v>30</v>
      </c>
    </row>
    <row r="4" spans="1:8" ht="17.100000000000001" customHeight="1" x14ac:dyDescent="0.25">
      <c r="A4" s="50" t="s">
        <v>55</v>
      </c>
      <c r="B4" s="45">
        <v>0</v>
      </c>
      <c r="C4" s="63">
        <v>30000</v>
      </c>
      <c r="D4" s="45">
        <v>30000</v>
      </c>
      <c r="E4" s="63">
        <v>0</v>
      </c>
      <c r="F4" s="68">
        <v>30000</v>
      </c>
      <c r="G4" s="38" t="s">
        <v>30</v>
      </c>
      <c r="H4" s="77" t="s">
        <v>30</v>
      </c>
    </row>
    <row r="5" spans="1:8" ht="17.100000000000001" customHeight="1" x14ac:dyDescent="0.25">
      <c r="A5" s="50" t="s">
        <v>59</v>
      </c>
      <c r="B5" s="15">
        <v>1228004</v>
      </c>
      <c r="C5" s="64">
        <v>1350000</v>
      </c>
      <c r="D5" s="15">
        <v>1350000</v>
      </c>
      <c r="E5" s="64">
        <v>1119183.3</v>
      </c>
      <c r="F5" s="69">
        <v>1258800</v>
      </c>
      <c r="G5" s="38" t="s">
        <v>30</v>
      </c>
      <c r="H5" s="77" t="s">
        <v>30</v>
      </c>
    </row>
    <row r="6" spans="1:8" ht="17.100000000000001" customHeight="1" x14ac:dyDescent="0.25">
      <c r="A6" s="50" t="s">
        <v>60</v>
      </c>
      <c r="B6" s="15">
        <v>474283.75</v>
      </c>
      <c r="C6" s="64">
        <v>487000</v>
      </c>
      <c r="D6" s="15">
        <v>487000</v>
      </c>
      <c r="E6" s="64">
        <v>325223.90000000002</v>
      </c>
      <c r="F6" s="69">
        <v>462000</v>
      </c>
      <c r="G6" s="38" t="s">
        <v>30</v>
      </c>
      <c r="H6" s="77" t="s">
        <v>30</v>
      </c>
    </row>
    <row r="7" spans="1:8" ht="17.100000000000001" customHeight="1" x14ac:dyDescent="0.25">
      <c r="A7" s="50" t="s">
        <v>78</v>
      </c>
      <c r="B7" s="15">
        <v>0</v>
      </c>
      <c r="C7" s="64">
        <v>0</v>
      </c>
      <c r="D7" s="15">
        <v>200000</v>
      </c>
      <c r="E7" s="64">
        <v>92440</v>
      </c>
      <c r="F7" s="69">
        <v>348000</v>
      </c>
      <c r="G7" s="38" t="s">
        <v>30</v>
      </c>
      <c r="H7" s="77" t="s">
        <v>30</v>
      </c>
    </row>
    <row r="8" spans="1:8" ht="17.100000000000001" customHeight="1" x14ac:dyDescent="0.25">
      <c r="A8" s="50" t="s">
        <v>33</v>
      </c>
      <c r="B8" s="15">
        <v>460835.81</v>
      </c>
      <c r="C8" s="64">
        <v>460300</v>
      </c>
      <c r="D8" s="15">
        <v>470300</v>
      </c>
      <c r="E8" s="64">
        <v>385655.79</v>
      </c>
      <c r="F8" s="69">
        <v>511000</v>
      </c>
      <c r="G8" s="38" t="s">
        <v>30</v>
      </c>
      <c r="H8" s="77" t="s">
        <v>30</v>
      </c>
    </row>
    <row r="9" spans="1:8" ht="17.100000000000001" customHeight="1" x14ac:dyDescent="0.25">
      <c r="A9" s="50" t="s">
        <v>61</v>
      </c>
      <c r="B9" s="15">
        <v>1345036.61</v>
      </c>
      <c r="C9" s="64">
        <v>840300</v>
      </c>
      <c r="D9" s="15">
        <v>1121300</v>
      </c>
      <c r="E9" s="64">
        <v>932612.06</v>
      </c>
      <c r="F9" s="69">
        <v>895000</v>
      </c>
      <c r="G9" s="38" t="s">
        <v>30</v>
      </c>
      <c r="H9" s="77" t="s">
        <v>30</v>
      </c>
    </row>
    <row r="10" spans="1:8" ht="17.100000000000001" customHeight="1" x14ac:dyDescent="0.25">
      <c r="A10" s="50" t="s">
        <v>34</v>
      </c>
      <c r="B10" s="15">
        <v>120000</v>
      </c>
      <c r="C10" s="64">
        <v>120000</v>
      </c>
      <c r="D10" s="15">
        <v>120000</v>
      </c>
      <c r="E10" s="64">
        <v>104000</v>
      </c>
      <c r="F10" s="69">
        <v>120000</v>
      </c>
      <c r="G10" s="38" t="s">
        <v>30</v>
      </c>
      <c r="H10" s="77" t="s">
        <v>30</v>
      </c>
    </row>
    <row r="11" spans="1:8" ht="17.100000000000001" customHeight="1" x14ac:dyDescent="0.25">
      <c r="A11" s="50" t="s">
        <v>62</v>
      </c>
      <c r="B11" s="15">
        <v>9680</v>
      </c>
      <c r="C11" s="64">
        <v>5000</v>
      </c>
      <c r="D11" s="15">
        <v>297000</v>
      </c>
      <c r="E11" s="64">
        <v>16919.7</v>
      </c>
      <c r="F11" s="69">
        <v>10000</v>
      </c>
      <c r="G11" s="38" t="s">
        <v>30</v>
      </c>
      <c r="H11" s="77" t="s">
        <v>30</v>
      </c>
    </row>
    <row r="12" spans="1:8" ht="17.100000000000001" customHeight="1" x14ac:dyDescent="0.25">
      <c r="A12" s="50" t="s">
        <v>63</v>
      </c>
      <c r="B12" s="15">
        <v>0</v>
      </c>
      <c r="C12" s="64">
        <v>10000</v>
      </c>
      <c r="D12" s="15">
        <v>190000</v>
      </c>
      <c r="E12" s="64">
        <v>0</v>
      </c>
      <c r="F12" s="69">
        <v>0</v>
      </c>
      <c r="G12" s="38" t="s">
        <v>30</v>
      </c>
      <c r="H12" s="77" t="s">
        <v>30</v>
      </c>
    </row>
    <row r="13" spans="1:8" ht="17.100000000000001" customHeight="1" x14ac:dyDescent="0.25">
      <c r="A13" s="50" t="s">
        <v>35</v>
      </c>
      <c r="B13" s="15">
        <v>1449522.77</v>
      </c>
      <c r="C13" s="64">
        <v>242000</v>
      </c>
      <c r="D13" s="15">
        <v>306000</v>
      </c>
      <c r="E13" s="64">
        <v>185518.97</v>
      </c>
      <c r="F13" s="69">
        <v>200000</v>
      </c>
      <c r="G13" s="38" t="s">
        <v>30</v>
      </c>
      <c r="H13" s="77" t="s">
        <v>30</v>
      </c>
    </row>
    <row r="14" spans="1:8" ht="17.100000000000001" customHeight="1" x14ac:dyDescent="0.25">
      <c r="A14" s="50" t="s">
        <v>36</v>
      </c>
      <c r="B14" s="15">
        <v>587868.64</v>
      </c>
      <c r="C14" s="64">
        <v>565000</v>
      </c>
      <c r="D14" s="15">
        <v>748000</v>
      </c>
      <c r="E14" s="64">
        <v>570141</v>
      </c>
      <c r="F14" s="69">
        <v>765000</v>
      </c>
      <c r="G14" s="38" t="s">
        <v>30</v>
      </c>
      <c r="H14" s="77" t="s">
        <v>30</v>
      </c>
    </row>
    <row r="15" spans="1:8" ht="17.100000000000001" customHeight="1" x14ac:dyDescent="0.25">
      <c r="A15" s="50" t="s">
        <v>53</v>
      </c>
      <c r="B15" s="15">
        <v>568097.97</v>
      </c>
      <c r="C15" s="64">
        <v>30000</v>
      </c>
      <c r="D15" s="15">
        <v>30000</v>
      </c>
      <c r="E15" s="64">
        <v>15174</v>
      </c>
      <c r="F15" s="69">
        <v>70000</v>
      </c>
      <c r="G15" s="38" t="s">
        <v>30</v>
      </c>
      <c r="H15" s="77" t="s">
        <v>30</v>
      </c>
    </row>
    <row r="16" spans="1:8" ht="17.100000000000001" customHeight="1" x14ac:dyDescent="0.25">
      <c r="A16" s="50" t="s">
        <v>64</v>
      </c>
      <c r="B16" s="15">
        <v>120515.05</v>
      </c>
      <c r="C16" s="64">
        <v>126000</v>
      </c>
      <c r="D16" s="15">
        <v>136000</v>
      </c>
      <c r="E16" s="64">
        <v>70876.7</v>
      </c>
      <c r="F16" s="69">
        <v>100000</v>
      </c>
      <c r="G16" s="38" t="s">
        <v>30</v>
      </c>
      <c r="H16" s="77" t="s">
        <v>30</v>
      </c>
    </row>
    <row r="17" spans="1:8" ht="17.100000000000001" customHeight="1" x14ac:dyDescent="0.25">
      <c r="A17" s="50" t="s">
        <v>37</v>
      </c>
      <c r="B17" s="15">
        <v>262519.21000000002</v>
      </c>
      <c r="C17" s="64">
        <v>471000</v>
      </c>
      <c r="D17" s="15">
        <v>661000</v>
      </c>
      <c r="E17" s="64">
        <v>463241.41</v>
      </c>
      <c r="F17" s="69">
        <v>687000</v>
      </c>
      <c r="G17" s="38" t="s">
        <v>30</v>
      </c>
      <c r="H17" s="77" t="s">
        <v>30</v>
      </c>
    </row>
    <row r="18" spans="1:8" ht="17.100000000000001" customHeight="1" x14ac:dyDescent="0.25">
      <c r="A18" s="50" t="s">
        <v>38</v>
      </c>
      <c r="B18" s="15">
        <v>587563.85</v>
      </c>
      <c r="C18" s="64">
        <v>210000</v>
      </c>
      <c r="D18" s="15">
        <v>296000</v>
      </c>
      <c r="E18" s="64">
        <v>213716</v>
      </c>
      <c r="F18" s="69">
        <v>296000</v>
      </c>
      <c r="G18" s="38" t="s">
        <v>30</v>
      </c>
      <c r="H18" s="77" t="s">
        <v>30</v>
      </c>
    </row>
    <row r="19" spans="1:8" ht="17.100000000000001" customHeight="1" x14ac:dyDescent="0.25">
      <c r="A19" s="50" t="s">
        <v>40</v>
      </c>
      <c r="B19" s="15">
        <v>6512</v>
      </c>
      <c r="C19" s="64">
        <v>120000</v>
      </c>
      <c r="D19" s="15">
        <v>155000</v>
      </c>
      <c r="E19" s="64">
        <v>60573</v>
      </c>
      <c r="F19" s="69">
        <v>150000</v>
      </c>
      <c r="G19" s="38" t="s">
        <v>30</v>
      </c>
      <c r="H19" s="77" t="s">
        <v>30</v>
      </c>
    </row>
    <row r="20" spans="1:8" ht="17.100000000000001" customHeight="1" x14ac:dyDescent="0.25">
      <c r="A20" s="50" t="s">
        <v>41</v>
      </c>
      <c r="B20" s="15">
        <v>93693.51</v>
      </c>
      <c r="C20" s="64">
        <v>158000</v>
      </c>
      <c r="D20" s="15">
        <v>81000</v>
      </c>
      <c r="E20" s="64">
        <v>8343</v>
      </c>
      <c r="F20" s="69">
        <v>241000</v>
      </c>
      <c r="G20" s="38" t="s">
        <v>30</v>
      </c>
      <c r="H20" s="77" t="s">
        <v>30</v>
      </c>
    </row>
    <row r="21" spans="1:8" ht="17.100000000000001" customHeight="1" x14ac:dyDescent="0.25">
      <c r="A21" s="50" t="s">
        <v>42</v>
      </c>
      <c r="B21" s="15">
        <v>1057957.44</v>
      </c>
      <c r="C21" s="64">
        <v>1006000</v>
      </c>
      <c r="D21" s="15">
        <v>1470000</v>
      </c>
      <c r="E21" s="64">
        <v>983774.09</v>
      </c>
      <c r="F21" s="69">
        <v>870000</v>
      </c>
      <c r="G21" s="38" t="s">
        <v>30</v>
      </c>
      <c r="H21" s="77" t="s">
        <v>30</v>
      </c>
    </row>
    <row r="22" spans="1:8" ht="17.100000000000001" customHeight="1" x14ac:dyDescent="0.25">
      <c r="A22" s="50" t="s">
        <v>65</v>
      </c>
      <c r="B22" s="15">
        <v>1306.8</v>
      </c>
      <c r="C22" s="64">
        <v>7000</v>
      </c>
      <c r="D22" s="15">
        <v>7000</v>
      </c>
      <c r="E22" s="64">
        <v>653.4</v>
      </c>
      <c r="F22" s="69">
        <v>7000</v>
      </c>
      <c r="G22" s="38" t="s">
        <v>30</v>
      </c>
      <c r="H22" s="77" t="s">
        <v>30</v>
      </c>
    </row>
    <row r="23" spans="1:8" ht="17.100000000000001" customHeight="1" x14ac:dyDescent="0.25">
      <c r="A23" s="50" t="s">
        <v>44</v>
      </c>
      <c r="B23" s="15">
        <v>365463</v>
      </c>
      <c r="C23" s="64">
        <v>375000</v>
      </c>
      <c r="D23" s="15">
        <v>375000</v>
      </c>
      <c r="E23" s="64">
        <v>304550</v>
      </c>
      <c r="F23" s="69">
        <v>397000</v>
      </c>
      <c r="G23" s="38" t="s">
        <v>30</v>
      </c>
      <c r="H23" s="77" t="s">
        <v>30</v>
      </c>
    </row>
    <row r="24" spans="1:8" ht="17.100000000000001" customHeight="1" x14ac:dyDescent="0.25">
      <c r="A24" s="74" t="s">
        <v>32</v>
      </c>
      <c r="B24" s="72">
        <f>B3+B4+B5+B6+B7+B8+B9+B10+B11+B12+B13+B14+B15+B16+B17+B18+B19+B20+B21+B22+B23</f>
        <v>8763389.4099999983</v>
      </c>
      <c r="C24" s="64">
        <f>C3+C4+C5+C6+C7+C8+C9+C10+C11+C12+C13+C14+C15+C16+C17+C18+C19+C20+C21+C22+C23</f>
        <v>6697600</v>
      </c>
      <c r="D24" s="72">
        <f>D3+D4+D5+D6+D7+D8+D9+D10+D11+D12+D13+D14+D15+D16+D17+D18+D19+D20+D21+D22+D23</f>
        <v>8865600</v>
      </c>
      <c r="E24" s="64">
        <f>E3+E4+E5+E6+E7+E8+E9+E10+E11+E12+E13+E14+E15+E16+E17+E18+E19+E20+E21+E22+E23</f>
        <v>6120641.7800000012</v>
      </c>
      <c r="F24" s="69">
        <f>F3+F4+F5+F6+F7+F8+F9+F10+F11+F12+F13+F14+F15+F16+F17+F18+F19+F20+F21+F22+F23</f>
        <v>7702800</v>
      </c>
      <c r="G24" s="69">
        <v>0</v>
      </c>
      <c r="H24" s="69">
        <v>0</v>
      </c>
    </row>
    <row r="25" spans="1:8" ht="19.5" customHeight="1" thickBot="1" x14ac:dyDescent="0.3">
      <c r="A25" s="75" t="s">
        <v>67</v>
      </c>
      <c r="B25" s="48">
        <f>B24+B52+B79</f>
        <v>17228298.559999999</v>
      </c>
      <c r="C25" s="65">
        <f>C24+C52+C79</f>
        <v>12416300</v>
      </c>
      <c r="D25" s="48">
        <f>D24+D52+D79</f>
        <v>17555400</v>
      </c>
      <c r="E25" s="65">
        <f>E24+E52+E79</f>
        <v>12281902.870000001</v>
      </c>
      <c r="F25" s="70">
        <f>F24+F52+F79</f>
        <v>14112400</v>
      </c>
      <c r="G25" s="70">
        <v>14682000</v>
      </c>
      <c r="H25" s="70">
        <v>15275000</v>
      </c>
    </row>
    <row r="26" spans="1:8" ht="20.100000000000001" customHeight="1" x14ac:dyDescent="0.25"/>
    <row r="28" spans="1:8" ht="16.5" customHeight="1" thickBot="1" x14ac:dyDescent="0.3">
      <c r="A28" s="356" t="s">
        <v>440</v>
      </c>
      <c r="B28" s="356"/>
      <c r="C28" s="356"/>
      <c r="D28" s="356"/>
      <c r="E28" s="356"/>
      <c r="F28" s="356"/>
      <c r="G28" s="356"/>
      <c r="H28" s="356"/>
    </row>
    <row r="29" spans="1:8" ht="38.25" customHeight="1" thickBot="1" x14ac:dyDescent="0.3">
      <c r="A29" s="58" t="s">
        <v>6</v>
      </c>
      <c r="B29" s="59" t="s">
        <v>0</v>
      </c>
      <c r="C29" s="60" t="s">
        <v>1</v>
      </c>
      <c r="D29" s="61" t="s">
        <v>28</v>
      </c>
      <c r="E29" s="60" t="s">
        <v>2</v>
      </c>
      <c r="F29" s="66" t="s">
        <v>3</v>
      </c>
      <c r="G29" s="84" t="s">
        <v>4</v>
      </c>
      <c r="H29" s="85" t="s">
        <v>5</v>
      </c>
    </row>
    <row r="30" spans="1:8" ht="17.100000000000001" customHeight="1" x14ac:dyDescent="0.25">
      <c r="A30" s="50" t="s">
        <v>66</v>
      </c>
      <c r="B30" s="15">
        <v>7276</v>
      </c>
      <c r="C30" s="62">
        <v>20000</v>
      </c>
      <c r="D30" s="42">
        <v>40000</v>
      </c>
      <c r="E30" s="62">
        <v>29795.8</v>
      </c>
      <c r="F30" s="67">
        <v>40000</v>
      </c>
      <c r="G30" s="37" t="s">
        <v>30</v>
      </c>
      <c r="H30" s="79" t="s">
        <v>30</v>
      </c>
    </row>
    <row r="31" spans="1:8" ht="17.100000000000001" customHeight="1" x14ac:dyDescent="0.25">
      <c r="A31" s="57" t="s">
        <v>43</v>
      </c>
      <c r="B31" s="17">
        <v>187056.9</v>
      </c>
      <c r="C31" s="63">
        <v>185000</v>
      </c>
      <c r="D31" s="45">
        <v>185000</v>
      </c>
      <c r="E31" s="63">
        <v>158907.9</v>
      </c>
      <c r="F31" s="68">
        <v>185000</v>
      </c>
      <c r="G31" s="38" t="s">
        <v>30</v>
      </c>
      <c r="H31" s="77" t="s">
        <v>30</v>
      </c>
    </row>
    <row r="32" spans="1:8" ht="17.100000000000001" customHeight="1" x14ac:dyDescent="0.25">
      <c r="A32" s="50" t="s">
        <v>68</v>
      </c>
      <c r="B32" s="45">
        <v>84879.7</v>
      </c>
      <c r="C32" s="64">
        <v>120000</v>
      </c>
      <c r="D32" s="15">
        <v>120000</v>
      </c>
      <c r="E32" s="64">
        <v>59675.39</v>
      </c>
      <c r="F32" s="69">
        <v>100000</v>
      </c>
      <c r="G32" s="38" t="s">
        <v>30</v>
      </c>
      <c r="H32" s="77" t="s">
        <v>30</v>
      </c>
    </row>
    <row r="33" spans="1:8" ht="17.100000000000001" customHeight="1" x14ac:dyDescent="0.25">
      <c r="A33" s="50" t="s">
        <v>69</v>
      </c>
      <c r="B33" s="15">
        <v>0</v>
      </c>
      <c r="C33" s="64">
        <v>10000</v>
      </c>
      <c r="D33" s="15">
        <v>10000</v>
      </c>
      <c r="E33" s="64">
        <v>0</v>
      </c>
      <c r="F33" s="69">
        <v>10000</v>
      </c>
      <c r="G33" s="38" t="s">
        <v>30</v>
      </c>
      <c r="H33" s="77" t="s">
        <v>30</v>
      </c>
    </row>
    <row r="34" spans="1:8" ht="17.100000000000001" customHeight="1" x14ac:dyDescent="0.25">
      <c r="A34" s="50" t="s">
        <v>45</v>
      </c>
      <c r="B34" s="15">
        <v>1173259.6000000001</v>
      </c>
      <c r="C34" s="64">
        <v>912900</v>
      </c>
      <c r="D34" s="15">
        <v>1190900</v>
      </c>
      <c r="E34" s="64">
        <v>1063743.46</v>
      </c>
      <c r="F34" s="69">
        <v>1794900</v>
      </c>
      <c r="G34" s="38" t="s">
        <v>30</v>
      </c>
      <c r="H34" s="77" t="s">
        <v>30</v>
      </c>
    </row>
    <row r="35" spans="1:8" ht="17.100000000000001" customHeight="1" x14ac:dyDescent="0.25">
      <c r="A35" s="50" t="s">
        <v>70</v>
      </c>
      <c r="B35" s="15">
        <v>0</v>
      </c>
      <c r="C35" s="64">
        <v>5000</v>
      </c>
      <c r="D35" s="15">
        <v>5000</v>
      </c>
      <c r="E35" s="64">
        <v>0</v>
      </c>
      <c r="F35" s="69">
        <v>5000</v>
      </c>
      <c r="G35" s="38" t="s">
        <v>30</v>
      </c>
      <c r="H35" s="77" t="s">
        <v>30</v>
      </c>
    </row>
    <row r="36" spans="1:8" ht="17.100000000000001" customHeight="1" x14ac:dyDescent="0.25">
      <c r="A36" s="50" t="s">
        <v>46</v>
      </c>
      <c r="B36" s="15">
        <v>159642.4</v>
      </c>
      <c r="C36" s="64">
        <v>285000</v>
      </c>
      <c r="D36" s="15">
        <v>416000</v>
      </c>
      <c r="E36" s="64">
        <v>270680.84999999998</v>
      </c>
      <c r="F36" s="69">
        <v>500000</v>
      </c>
      <c r="G36" s="38" t="s">
        <v>30</v>
      </c>
      <c r="H36" s="77" t="s">
        <v>30</v>
      </c>
    </row>
    <row r="37" spans="1:8" ht="17.100000000000001" customHeight="1" x14ac:dyDescent="0.25">
      <c r="A37" s="50" t="s">
        <v>71</v>
      </c>
      <c r="B37" s="15">
        <v>857515</v>
      </c>
      <c r="C37" s="64">
        <v>971000</v>
      </c>
      <c r="D37" s="15">
        <v>971000</v>
      </c>
      <c r="E37" s="64">
        <v>722077</v>
      </c>
      <c r="F37" s="69">
        <v>976000</v>
      </c>
      <c r="G37" s="38" t="s">
        <v>30</v>
      </c>
      <c r="H37" s="77" t="s">
        <v>30</v>
      </c>
    </row>
    <row r="38" spans="1:8" ht="17.100000000000001" customHeight="1" x14ac:dyDescent="0.25">
      <c r="A38" s="50" t="s">
        <v>72</v>
      </c>
      <c r="B38" s="15">
        <v>10524</v>
      </c>
      <c r="C38" s="64">
        <v>0</v>
      </c>
      <c r="D38" s="15">
        <v>0</v>
      </c>
      <c r="E38" s="64">
        <v>0</v>
      </c>
      <c r="F38" s="69">
        <v>0</v>
      </c>
      <c r="G38" s="38" t="s">
        <v>30</v>
      </c>
      <c r="H38" s="77" t="s">
        <v>30</v>
      </c>
    </row>
    <row r="39" spans="1:8" ht="17.100000000000001" customHeight="1" x14ac:dyDescent="0.25">
      <c r="A39" s="50" t="s">
        <v>73</v>
      </c>
      <c r="B39" s="15">
        <v>0</v>
      </c>
      <c r="C39" s="64">
        <v>0</v>
      </c>
      <c r="D39" s="15">
        <v>0</v>
      </c>
      <c r="E39" s="64">
        <v>6272</v>
      </c>
      <c r="F39" s="69">
        <v>0</v>
      </c>
      <c r="G39" s="38" t="s">
        <v>30</v>
      </c>
      <c r="H39" s="77" t="s">
        <v>30</v>
      </c>
    </row>
    <row r="40" spans="1:8" ht="17.100000000000001" customHeight="1" x14ac:dyDescent="0.25">
      <c r="A40" s="50" t="s">
        <v>79</v>
      </c>
      <c r="B40" s="15">
        <v>0</v>
      </c>
      <c r="C40" s="64">
        <v>0</v>
      </c>
      <c r="D40" s="15">
        <v>13500</v>
      </c>
      <c r="E40" s="64">
        <v>13435</v>
      </c>
      <c r="F40" s="69">
        <v>0</v>
      </c>
      <c r="G40" s="38" t="s">
        <v>30</v>
      </c>
      <c r="H40" s="77" t="s">
        <v>30</v>
      </c>
    </row>
    <row r="41" spans="1:8" ht="17.100000000000001" customHeight="1" x14ac:dyDescent="0.25">
      <c r="A41" s="50" t="s">
        <v>47</v>
      </c>
      <c r="B41" s="15">
        <v>1854786.39</v>
      </c>
      <c r="C41" s="64">
        <v>1591800</v>
      </c>
      <c r="D41" s="15">
        <v>1831300</v>
      </c>
      <c r="E41" s="64">
        <v>1555284.55</v>
      </c>
      <c r="F41" s="69">
        <v>1897000</v>
      </c>
      <c r="G41" s="38" t="s">
        <v>30</v>
      </c>
      <c r="H41" s="77" t="s">
        <v>30</v>
      </c>
    </row>
    <row r="42" spans="1:8" ht="17.100000000000001" customHeight="1" x14ac:dyDescent="0.25">
      <c r="A42" s="50" t="s">
        <v>48</v>
      </c>
      <c r="B42" s="15">
        <v>14907.13</v>
      </c>
      <c r="C42" s="64">
        <v>13000</v>
      </c>
      <c r="D42" s="15">
        <v>13000</v>
      </c>
      <c r="E42" s="64">
        <v>12460.75</v>
      </c>
      <c r="F42" s="69">
        <v>15000</v>
      </c>
      <c r="G42" s="38" t="s">
        <v>30</v>
      </c>
      <c r="H42" s="77" t="s">
        <v>30</v>
      </c>
    </row>
    <row r="43" spans="1:8" ht="17.100000000000001" customHeight="1" x14ac:dyDescent="0.25">
      <c r="A43" s="50" t="s">
        <v>74</v>
      </c>
      <c r="B43" s="15">
        <v>49035</v>
      </c>
      <c r="C43" s="64">
        <v>55000</v>
      </c>
      <c r="D43" s="15">
        <v>55000</v>
      </c>
      <c r="E43" s="64">
        <v>49668</v>
      </c>
      <c r="F43" s="69">
        <v>55000</v>
      </c>
      <c r="G43" s="38" t="s">
        <v>30</v>
      </c>
      <c r="H43" s="77" t="s">
        <v>30</v>
      </c>
    </row>
    <row r="44" spans="1:8" ht="17.100000000000001" customHeight="1" x14ac:dyDescent="0.25">
      <c r="A44" s="50" t="s">
        <v>49</v>
      </c>
      <c r="B44" s="15">
        <v>500000</v>
      </c>
      <c r="C44" s="64">
        <v>0</v>
      </c>
      <c r="D44" s="15">
        <v>340000</v>
      </c>
      <c r="E44" s="64">
        <v>340000</v>
      </c>
      <c r="F44" s="69">
        <v>0</v>
      </c>
      <c r="G44" s="38" t="s">
        <v>30</v>
      </c>
      <c r="H44" s="77" t="s">
        <v>30</v>
      </c>
    </row>
    <row r="45" spans="1:8" ht="17.100000000000001" customHeight="1" x14ac:dyDescent="0.25">
      <c r="A45" s="50" t="s">
        <v>75</v>
      </c>
      <c r="B45" s="15">
        <v>545460</v>
      </c>
      <c r="C45" s="64">
        <v>550000</v>
      </c>
      <c r="D45" s="15">
        <v>736600</v>
      </c>
      <c r="E45" s="64">
        <v>736630</v>
      </c>
      <c r="F45" s="69">
        <v>800000</v>
      </c>
      <c r="G45" s="38" t="s">
        <v>30</v>
      </c>
      <c r="H45" s="77" t="s">
        <v>30</v>
      </c>
    </row>
    <row r="46" spans="1:8" ht="17.100000000000001" customHeight="1" x14ac:dyDescent="0.25">
      <c r="A46" s="50" t="s">
        <v>76</v>
      </c>
      <c r="B46" s="15">
        <v>5564</v>
      </c>
      <c r="C46" s="64">
        <v>0</v>
      </c>
      <c r="D46" s="15">
        <v>15500</v>
      </c>
      <c r="E46" s="64">
        <v>15476</v>
      </c>
      <c r="F46" s="69">
        <v>31700</v>
      </c>
      <c r="G46" s="38" t="s">
        <v>30</v>
      </c>
      <c r="H46" s="77" t="s">
        <v>30</v>
      </c>
    </row>
    <row r="47" spans="1:8" ht="17.100000000000001" customHeight="1" x14ac:dyDescent="0.25">
      <c r="A47" s="50"/>
      <c r="B47" s="15"/>
      <c r="C47" s="64"/>
      <c r="D47" s="15"/>
      <c r="E47" s="64"/>
      <c r="F47" s="69"/>
      <c r="G47" s="38" t="s">
        <v>30</v>
      </c>
      <c r="H47" s="77" t="s">
        <v>30</v>
      </c>
    </row>
    <row r="48" spans="1:8" ht="17.100000000000001" customHeight="1" x14ac:dyDescent="0.25">
      <c r="A48" s="50"/>
      <c r="B48" s="15"/>
      <c r="C48" s="64"/>
      <c r="D48" s="15"/>
      <c r="E48" s="64"/>
      <c r="F48" s="69"/>
      <c r="G48" s="38" t="s">
        <v>30</v>
      </c>
      <c r="H48" s="77" t="s">
        <v>30</v>
      </c>
    </row>
    <row r="49" spans="1:8" ht="17.100000000000001" customHeight="1" x14ac:dyDescent="0.25">
      <c r="A49" s="50"/>
      <c r="B49" s="15"/>
      <c r="C49" s="64"/>
      <c r="D49" s="15"/>
      <c r="E49" s="64"/>
      <c r="F49" s="69"/>
      <c r="G49" s="38" t="s">
        <v>30</v>
      </c>
      <c r="H49" s="77" t="s">
        <v>30</v>
      </c>
    </row>
    <row r="50" spans="1:8" ht="17.100000000000001" customHeight="1" x14ac:dyDescent="0.25">
      <c r="A50" s="50"/>
      <c r="B50" s="15"/>
      <c r="C50" s="64"/>
      <c r="D50" s="15"/>
      <c r="E50" s="64"/>
      <c r="F50" s="69"/>
      <c r="G50" s="38" t="s">
        <v>30</v>
      </c>
      <c r="H50" s="77" t="s">
        <v>30</v>
      </c>
    </row>
    <row r="51" spans="1:8" ht="25.5" customHeight="1" x14ac:dyDescent="0.25">
      <c r="A51" s="71" t="s">
        <v>58</v>
      </c>
      <c r="B51" s="69">
        <f>B24+B52</f>
        <v>14213295.529999997</v>
      </c>
      <c r="C51" s="69">
        <f t="shared" ref="C51:F51" si="0">C24+C52</f>
        <v>11416300</v>
      </c>
      <c r="D51" s="69">
        <f t="shared" si="0"/>
        <v>14808400</v>
      </c>
      <c r="E51" s="69">
        <f t="shared" si="0"/>
        <v>11154748.48</v>
      </c>
      <c r="F51" s="69">
        <f t="shared" si="0"/>
        <v>14112400</v>
      </c>
      <c r="G51" s="83">
        <v>14682000</v>
      </c>
      <c r="H51" s="83">
        <v>15275000</v>
      </c>
    </row>
    <row r="52" spans="1:8" ht="19.5" customHeight="1" thickBot="1" x14ac:dyDescent="0.3">
      <c r="A52" s="36" t="s">
        <v>32</v>
      </c>
      <c r="B52" s="48">
        <f>B30+B31+B32+B33+B34+B35+B36+B37+B38+B39+B40+B41+B42+B43+B44+B45+B46+B47+B48+B49+B50</f>
        <v>5449906.1200000001</v>
      </c>
      <c r="C52" s="48">
        <f t="shared" ref="C52:F52" si="1">C30+C31+C32+C33+C34+C35+C36+C37+C38+C39+C40+C41+C42+C43+C44+C45+C46+C47+C48+C49+C50</f>
        <v>4718700</v>
      </c>
      <c r="D52" s="48">
        <f t="shared" si="1"/>
        <v>5942800</v>
      </c>
      <c r="E52" s="48">
        <f t="shared" si="1"/>
        <v>5034106.7</v>
      </c>
      <c r="F52" s="48">
        <f t="shared" si="1"/>
        <v>6409600</v>
      </c>
      <c r="G52" s="80" t="s">
        <v>30</v>
      </c>
      <c r="H52" s="78" t="s">
        <v>30</v>
      </c>
    </row>
    <row r="55" spans="1:8" ht="16.5" customHeight="1" thickBot="1" x14ac:dyDescent="0.3">
      <c r="A55" s="356" t="s">
        <v>440</v>
      </c>
      <c r="B55" s="356"/>
      <c r="C55" s="356"/>
      <c r="D55" s="356"/>
      <c r="E55" s="356"/>
      <c r="F55" s="356"/>
      <c r="G55" s="356"/>
      <c r="H55" s="356"/>
    </row>
    <row r="56" spans="1:8" ht="38.25" customHeight="1" thickBot="1" x14ac:dyDescent="0.3">
      <c r="A56" s="58" t="s">
        <v>6</v>
      </c>
      <c r="B56" s="59" t="s">
        <v>0</v>
      </c>
      <c r="C56" s="60" t="s">
        <v>1</v>
      </c>
      <c r="D56" s="61" t="s">
        <v>28</v>
      </c>
      <c r="E56" s="60" t="s">
        <v>2</v>
      </c>
      <c r="F56" s="66" t="s">
        <v>3</v>
      </c>
      <c r="G56" s="84" t="s">
        <v>4</v>
      </c>
      <c r="H56" s="85" t="s">
        <v>5</v>
      </c>
    </row>
    <row r="57" spans="1:8" ht="17.100000000000001" customHeight="1" x14ac:dyDescent="0.25">
      <c r="A57" s="41" t="s">
        <v>55</v>
      </c>
      <c r="B57" s="42">
        <v>0</v>
      </c>
      <c r="C57" s="62">
        <v>1000000</v>
      </c>
      <c r="D57" s="42">
        <v>1900000</v>
      </c>
      <c r="E57" s="62">
        <v>211442</v>
      </c>
      <c r="F57" s="67"/>
      <c r="G57" s="37" t="s">
        <v>30</v>
      </c>
      <c r="H57" s="79" t="s">
        <v>30</v>
      </c>
    </row>
    <row r="58" spans="1:8" ht="17.100000000000001" customHeight="1" x14ac:dyDescent="0.25">
      <c r="A58" s="57" t="s">
        <v>63</v>
      </c>
      <c r="B58" s="17">
        <v>2364654.5299999998</v>
      </c>
      <c r="C58" s="63">
        <v>0</v>
      </c>
      <c r="D58" s="45">
        <v>0</v>
      </c>
      <c r="E58" s="63">
        <v>0</v>
      </c>
      <c r="F58" s="68">
        <v>0</v>
      </c>
      <c r="G58" s="38" t="s">
        <v>30</v>
      </c>
      <c r="H58" s="77" t="s">
        <v>30</v>
      </c>
    </row>
    <row r="59" spans="1:8" ht="17.100000000000001" customHeight="1" x14ac:dyDescent="0.25">
      <c r="A59" s="50" t="s">
        <v>53</v>
      </c>
      <c r="B59" s="45">
        <v>646071.03</v>
      </c>
      <c r="C59" s="64">
        <v>0</v>
      </c>
      <c r="D59" s="15">
        <v>0</v>
      </c>
      <c r="E59" s="64">
        <v>0</v>
      </c>
      <c r="F59" s="69">
        <v>0</v>
      </c>
      <c r="G59" s="37" t="s">
        <v>30</v>
      </c>
      <c r="H59" s="77" t="s">
        <v>30</v>
      </c>
    </row>
    <row r="60" spans="1:8" ht="17.100000000000001" customHeight="1" x14ac:dyDescent="0.25">
      <c r="A60" s="50" t="s">
        <v>37</v>
      </c>
      <c r="B60" s="15">
        <v>4277.47</v>
      </c>
      <c r="C60" s="64">
        <v>0</v>
      </c>
      <c r="D60" s="15">
        <v>57000</v>
      </c>
      <c r="E60" s="64">
        <v>58060</v>
      </c>
      <c r="F60" s="69">
        <v>0</v>
      </c>
      <c r="G60" s="38" t="s">
        <v>30</v>
      </c>
      <c r="H60" s="77" t="s">
        <v>30</v>
      </c>
    </row>
    <row r="61" spans="1:8" ht="17.100000000000001" customHeight="1" x14ac:dyDescent="0.25">
      <c r="A61" s="54">
        <v>36320000</v>
      </c>
      <c r="B61" s="15">
        <v>0</v>
      </c>
      <c r="C61" s="64">
        <v>0</v>
      </c>
      <c r="D61" s="15">
        <v>680000</v>
      </c>
      <c r="E61" s="64">
        <v>747772.39</v>
      </c>
      <c r="F61" s="69">
        <v>0</v>
      </c>
      <c r="G61" s="38" t="s">
        <v>30</v>
      </c>
      <c r="H61" s="77" t="s">
        <v>30</v>
      </c>
    </row>
    <row r="62" spans="1:8" ht="17.100000000000001" customHeight="1" x14ac:dyDescent="0.25">
      <c r="A62" s="50" t="s">
        <v>42</v>
      </c>
      <c r="B62" s="15">
        <v>0</v>
      </c>
      <c r="C62" s="64">
        <v>0</v>
      </c>
      <c r="D62" s="15">
        <v>110000</v>
      </c>
      <c r="E62" s="64">
        <v>109880</v>
      </c>
      <c r="F62" s="69">
        <v>0</v>
      </c>
      <c r="G62" s="38" t="s">
        <v>30</v>
      </c>
      <c r="H62" s="77" t="s">
        <v>30</v>
      </c>
    </row>
    <row r="63" spans="1:8" ht="17.100000000000001" customHeight="1" x14ac:dyDescent="0.25">
      <c r="A63" s="50"/>
      <c r="B63" s="15"/>
      <c r="C63" s="64"/>
      <c r="D63" s="15"/>
      <c r="E63" s="64"/>
      <c r="F63" s="69"/>
      <c r="G63" s="38" t="s">
        <v>30</v>
      </c>
      <c r="H63" s="77" t="s">
        <v>30</v>
      </c>
    </row>
    <row r="64" spans="1:8" ht="17.100000000000001" customHeight="1" x14ac:dyDescent="0.25">
      <c r="A64" s="50"/>
      <c r="B64" s="15"/>
      <c r="C64" s="64"/>
      <c r="D64" s="15"/>
      <c r="E64" s="64"/>
      <c r="F64" s="69"/>
      <c r="G64" s="38" t="s">
        <v>30</v>
      </c>
      <c r="H64" s="77" t="s">
        <v>30</v>
      </c>
    </row>
    <row r="65" spans="1:8" ht="17.100000000000001" customHeight="1" x14ac:dyDescent="0.25">
      <c r="A65" s="50"/>
      <c r="B65" s="15"/>
      <c r="C65" s="64"/>
      <c r="D65" s="15"/>
      <c r="E65" s="64"/>
      <c r="F65" s="69"/>
      <c r="G65" s="38" t="s">
        <v>30</v>
      </c>
      <c r="H65" s="77" t="s">
        <v>30</v>
      </c>
    </row>
    <row r="66" spans="1:8" ht="17.100000000000001" customHeight="1" x14ac:dyDescent="0.25">
      <c r="A66" s="50"/>
      <c r="B66" s="15"/>
      <c r="C66" s="64"/>
      <c r="D66" s="15"/>
      <c r="E66" s="64"/>
      <c r="F66" s="69"/>
      <c r="G66" s="38" t="s">
        <v>30</v>
      </c>
      <c r="H66" s="77" t="s">
        <v>30</v>
      </c>
    </row>
    <row r="67" spans="1:8" ht="17.100000000000001" customHeight="1" x14ac:dyDescent="0.25">
      <c r="A67" s="50"/>
      <c r="B67" s="15"/>
      <c r="C67" s="64"/>
      <c r="D67" s="15"/>
      <c r="E67" s="64"/>
      <c r="F67" s="69"/>
      <c r="G67" s="38" t="s">
        <v>30</v>
      </c>
      <c r="H67" s="77" t="s">
        <v>30</v>
      </c>
    </row>
    <row r="68" spans="1:8" ht="17.100000000000001" customHeight="1" x14ac:dyDescent="0.25">
      <c r="A68" s="50"/>
      <c r="B68" s="15"/>
      <c r="C68" s="64"/>
      <c r="D68" s="15"/>
      <c r="E68" s="64"/>
      <c r="F68" s="69"/>
      <c r="G68" s="38" t="s">
        <v>30</v>
      </c>
      <c r="H68" s="77" t="s">
        <v>30</v>
      </c>
    </row>
    <row r="69" spans="1:8" ht="17.100000000000001" customHeight="1" x14ac:dyDescent="0.25">
      <c r="A69" s="50"/>
      <c r="B69" s="15"/>
      <c r="C69" s="64"/>
      <c r="D69" s="15"/>
      <c r="E69" s="64"/>
      <c r="F69" s="69"/>
      <c r="G69" s="38" t="s">
        <v>30</v>
      </c>
      <c r="H69" s="77" t="s">
        <v>30</v>
      </c>
    </row>
    <row r="70" spans="1:8" ht="17.100000000000001" customHeight="1" x14ac:dyDescent="0.25">
      <c r="A70" s="50"/>
      <c r="B70" s="15"/>
      <c r="C70" s="64"/>
      <c r="D70" s="15"/>
      <c r="E70" s="64"/>
      <c r="F70" s="69"/>
      <c r="G70" s="38" t="s">
        <v>30</v>
      </c>
      <c r="H70" s="77" t="s">
        <v>30</v>
      </c>
    </row>
    <row r="71" spans="1:8" ht="17.100000000000001" customHeight="1" x14ac:dyDescent="0.25">
      <c r="A71" s="50"/>
      <c r="B71" s="15"/>
      <c r="C71" s="64"/>
      <c r="D71" s="15"/>
      <c r="E71" s="64"/>
      <c r="F71" s="69"/>
      <c r="G71" s="38" t="s">
        <v>30</v>
      </c>
      <c r="H71" s="77" t="s">
        <v>30</v>
      </c>
    </row>
    <row r="72" spans="1:8" ht="17.100000000000001" customHeight="1" x14ac:dyDescent="0.25">
      <c r="A72" s="50"/>
      <c r="B72" s="15"/>
      <c r="C72" s="64"/>
      <c r="D72" s="15"/>
      <c r="E72" s="64"/>
      <c r="F72" s="69"/>
      <c r="G72" s="38" t="s">
        <v>30</v>
      </c>
      <c r="H72" s="77" t="s">
        <v>30</v>
      </c>
    </row>
    <row r="73" spans="1:8" ht="17.100000000000001" customHeight="1" x14ac:dyDescent="0.25">
      <c r="A73" s="50"/>
      <c r="B73" s="15"/>
      <c r="C73" s="64"/>
      <c r="D73" s="15"/>
      <c r="E73" s="64"/>
      <c r="F73" s="69"/>
      <c r="G73" s="38" t="s">
        <v>30</v>
      </c>
      <c r="H73" s="77" t="s">
        <v>30</v>
      </c>
    </row>
    <row r="74" spans="1:8" ht="17.100000000000001" customHeight="1" x14ac:dyDescent="0.25">
      <c r="A74" s="50"/>
      <c r="B74" s="15"/>
      <c r="C74" s="64"/>
      <c r="D74" s="15"/>
      <c r="E74" s="64"/>
      <c r="F74" s="69"/>
      <c r="G74" s="38" t="s">
        <v>30</v>
      </c>
      <c r="H74" s="77" t="s">
        <v>30</v>
      </c>
    </row>
    <row r="75" spans="1:8" ht="17.100000000000001" customHeight="1" x14ac:dyDescent="0.25">
      <c r="A75" s="50"/>
      <c r="B75" s="15"/>
      <c r="C75" s="64"/>
      <c r="D75" s="15"/>
      <c r="E75" s="64"/>
      <c r="F75" s="69"/>
      <c r="G75" s="38" t="s">
        <v>30</v>
      </c>
      <c r="H75" s="77" t="s">
        <v>30</v>
      </c>
    </row>
    <row r="76" spans="1:8" ht="17.100000000000001" customHeight="1" x14ac:dyDescent="0.25">
      <c r="A76" s="50"/>
      <c r="B76" s="15"/>
      <c r="C76" s="64"/>
      <c r="D76" s="15"/>
      <c r="E76" s="64"/>
      <c r="F76" s="69"/>
      <c r="G76" s="38" t="s">
        <v>30</v>
      </c>
      <c r="H76" s="77" t="s">
        <v>30</v>
      </c>
    </row>
    <row r="77" spans="1:8" ht="17.100000000000001" customHeight="1" x14ac:dyDescent="0.25">
      <c r="A77" s="50"/>
      <c r="B77" s="15"/>
      <c r="C77" s="64"/>
      <c r="D77" s="15"/>
      <c r="E77" s="64"/>
      <c r="F77" s="69"/>
      <c r="G77" s="38" t="s">
        <v>30</v>
      </c>
      <c r="H77" s="77" t="s">
        <v>30</v>
      </c>
    </row>
    <row r="78" spans="1:8" ht="25.5" customHeight="1" x14ac:dyDescent="0.25">
      <c r="A78" s="71" t="s">
        <v>77</v>
      </c>
      <c r="B78" s="69">
        <f>B57+B58+B59+B60+B61+B62+B63+B64+B65+B66+B67+B68+B69+B70+B71+B72+B73+B74+B77</f>
        <v>3015003.03</v>
      </c>
      <c r="C78" s="69">
        <f>C57+C58+C59+C60+C61+C62+C63+C64+C65+C66+C67+C68+C69+C70+C71+C72+C73+C74+C75+C76+C77</f>
        <v>1000000</v>
      </c>
      <c r="D78" s="69">
        <f>D57+D58+D59+D60+D61+D62+D63+D64+D65+D66+D67+D68+D69+D70+D71+D72+D73+D74+D75+D76+D77</f>
        <v>2747000</v>
      </c>
      <c r="E78" s="69">
        <f>E57+E58+E59+E60+E61+E62+E63+E64+E65+E66+E67+E68+E69+E70+E71+E72+E73+E74+E75+E76+E77</f>
        <v>1127154.3900000001</v>
      </c>
      <c r="F78" s="69">
        <f>F57+F58+F59+F60+F61+F62+F63+F64+F65+F66+F67+F68+F69+F70+F71+F72+F73+F74+F75+F76+F77</f>
        <v>0</v>
      </c>
      <c r="G78" s="83">
        <v>0</v>
      </c>
      <c r="H78" s="83">
        <v>0</v>
      </c>
    </row>
    <row r="79" spans="1:8" ht="19.5" customHeight="1" thickBot="1" x14ac:dyDescent="0.3">
      <c r="A79" s="36" t="s">
        <v>32</v>
      </c>
      <c r="B79" s="48">
        <f>B57+B58+B59+B60+B61+B62+B63+B64+B65+B66+B67+B68+B69+B70+B71+B72+B73+B74+B75+B76+B77</f>
        <v>3015003.03</v>
      </c>
      <c r="C79" s="65">
        <f>C78</f>
        <v>1000000</v>
      </c>
      <c r="D79" s="48">
        <f>D78</f>
        <v>2747000</v>
      </c>
      <c r="E79" s="76">
        <f>E78</f>
        <v>1127154.3900000001</v>
      </c>
      <c r="F79" s="70">
        <f>F78</f>
        <v>0</v>
      </c>
      <c r="G79" s="80">
        <v>0</v>
      </c>
      <c r="H79" s="80">
        <v>0</v>
      </c>
    </row>
  </sheetData>
  <mergeCells count="3">
    <mergeCell ref="A1:H1"/>
    <mergeCell ref="A28:H28"/>
    <mergeCell ref="A55:H55"/>
  </mergeCells>
  <pageMargins left="0.7" right="0.7" top="0.78740157499999996" bottom="0.78740157499999996" header="0.3" footer="0.3"/>
  <pageSetup paperSize="9" orientation="landscape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zoomScale="130" zoomScaleNormal="130" workbookViewId="0">
      <selection activeCell="A2" sqref="A2"/>
    </sheetView>
  </sheetViews>
  <sheetFormatPr defaultRowHeight="15" x14ac:dyDescent="0.25"/>
  <cols>
    <col min="1" max="1" width="13.42578125" customWidth="1"/>
    <col min="2" max="8" width="15.7109375" customWidth="1"/>
  </cols>
  <sheetData>
    <row r="1" spans="1:8" ht="16.5" customHeight="1" thickBot="1" x14ac:dyDescent="0.3">
      <c r="A1" s="356" t="s">
        <v>441</v>
      </c>
      <c r="B1" s="356"/>
      <c r="C1" s="356"/>
      <c r="D1" s="356"/>
      <c r="E1" s="356"/>
      <c r="F1" s="356"/>
      <c r="G1" s="356"/>
      <c r="H1" s="356"/>
    </row>
    <row r="2" spans="1:8" ht="38.25" customHeight="1" thickBot="1" x14ac:dyDescent="0.3">
      <c r="A2" s="6" t="s">
        <v>6</v>
      </c>
      <c r="B2" s="1" t="s">
        <v>0</v>
      </c>
      <c r="C2" s="2" t="s">
        <v>1</v>
      </c>
      <c r="D2" s="13" t="s">
        <v>81</v>
      </c>
      <c r="E2" s="2" t="s">
        <v>2</v>
      </c>
      <c r="F2" s="3" t="s">
        <v>3</v>
      </c>
      <c r="G2" s="4" t="s">
        <v>4</v>
      </c>
      <c r="H2" s="5" t="s">
        <v>5</v>
      </c>
    </row>
    <row r="3" spans="1:8" ht="17.100000000000001" customHeight="1" thickBot="1" x14ac:dyDescent="0.3">
      <c r="A3" s="73" t="s">
        <v>27</v>
      </c>
      <c r="B3" s="87">
        <v>16428339.359999999</v>
      </c>
      <c r="C3" s="88">
        <v>12416300</v>
      </c>
      <c r="D3" s="87">
        <v>16464400</v>
      </c>
      <c r="E3" s="88">
        <v>14384690.810000001</v>
      </c>
      <c r="F3" s="89">
        <v>14182400</v>
      </c>
      <c r="G3" s="37">
        <v>14755000</v>
      </c>
      <c r="H3" s="37">
        <v>15351000</v>
      </c>
    </row>
    <row r="4" spans="1:8" ht="17.100000000000001" customHeight="1" x14ac:dyDescent="0.25">
      <c r="A4" s="90" t="s">
        <v>67</v>
      </c>
      <c r="B4" s="91">
        <v>17228298.559999999</v>
      </c>
      <c r="C4" s="92">
        <v>12416300</v>
      </c>
      <c r="D4" s="91">
        <v>17555400</v>
      </c>
      <c r="E4" s="92">
        <v>12281902.869999999</v>
      </c>
      <c r="F4" s="93">
        <v>14112400</v>
      </c>
      <c r="G4" s="38">
        <v>14682000</v>
      </c>
      <c r="H4" s="38">
        <v>15275000</v>
      </c>
    </row>
    <row r="5" spans="1:8" ht="17.100000000000001" customHeight="1" x14ac:dyDescent="0.25">
      <c r="A5" s="98" t="s">
        <v>83</v>
      </c>
      <c r="B5" s="95">
        <f>B4-B3</f>
        <v>799959.19999999925</v>
      </c>
      <c r="C5" s="92">
        <v>0</v>
      </c>
      <c r="D5" s="95">
        <f>D4-D3</f>
        <v>1091000</v>
      </c>
      <c r="E5" s="92">
        <f>E4-E3</f>
        <v>-2102787.9400000013</v>
      </c>
      <c r="F5" s="93">
        <f>F4-F3</f>
        <v>-70000</v>
      </c>
      <c r="G5" s="93">
        <f t="shared" ref="G5:H5" si="0">G4-G3</f>
        <v>-73000</v>
      </c>
      <c r="H5" s="93">
        <f t="shared" si="0"/>
        <v>-76000</v>
      </c>
    </row>
    <row r="6" spans="1:8" ht="20.100000000000001" customHeight="1" thickBot="1" x14ac:dyDescent="0.3">
      <c r="A6" s="73"/>
      <c r="B6" s="94" t="s">
        <v>80</v>
      </c>
      <c r="C6" s="88"/>
      <c r="D6" s="94" t="s">
        <v>80</v>
      </c>
      <c r="E6" s="96" t="s">
        <v>82</v>
      </c>
      <c r="F6" s="97" t="s">
        <v>82</v>
      </c>
      <c r="G6" s="97" t="s">
        <v>82</v>
      </c>
      <c r="H6" s="97" t="s">
        <v>82</v>
      </c>
    </row>
    <row r="7" spans="1:8" ht="20.100000000000001" customHeight="1" x14ac:dyDescent="0.25"/>
  </sheetData>
  <mergeCells count="1">
    <mergeCell ref="A1:H1"/>
  </mergeCells>
  <pageMargins left="0.7" right="0.7" top="0.78740157499999996" bottom="0.78740157499999996" header="0.3" footer="0.3"/>
  <pageSetup paperSize="9" orientation="landscape" horizontalDpi="12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4357-FDD3-4218-B57F-E8A08EEBFB49}">
  <dimension ref="A1:R506"/>
  <sheetViews>
    <sheetView topLeftCell="A445" workbookViewId="0">
      <selection activeCell="A478" sqref="A478:D478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40.5703125" customWidth="1"/>
    <col min="11" max="15" width="9.140625" hidden="1" customWidth="1"/>
    <col min="16" max="16" width="8.7109375" hidden="1" customWidth="1"/>
    <col min="257" max="257" width="9.7109375" customWidth="1"/>
    <col min="258" max="258" width="5.140625" customWidth="1"/>
    <col min="259" max="259" width="9.7109375" customWidth="1"/>
    <col min="261" max="261" width="12.28515625" customWidth="1"/>
    <col min="262" max="262" width="9.7109375" customWidth="1"/>
    <col min="263" max="263" width="10.7109375" customWidth="1"/>
    <col min="264" max="265" width="18.7109375" customWidth="1"/>
    <col min="266" max="266" width="40.5703125" customWidth="1"/>
    <col min="267" max="272" width="0" hidden="1" customWidth="1"/>
    <col min="513" max="513" width="9.7109375" customWidth="1"/>
    <col min="514" max="514" width="5.140625" customWidth="1"/>
    <col min="515" max="515" width="9.7109375" customWidth="1"/>
    <col min="517" max="517" width="12.28515625" customWidth="1"/>
    <col min="518" max="518" width="9.7109375" customWidth="1"/>
    <col min="519" max="519" width="10.7109375" customWidth="1"/>
    <col min="520" max="521" width="18.7109375" customWidth="1"/>
    <col min="522" max="522" width="40.5703125" customWidth="1"/>
    <col min="523" max="528" width="0" hidden="1" customWidth="1"/>
    <col min="769" max="769" width="9.7109375" customWidth="1"/>
    <col min="770" max="770" width="5.140625" customWidth="1"/>
    <col min="771" max="771" width="9.7109375" customWidth="1"/>
    <col min="773" max="773" width="12.28515625" customWidth="1"/>
    <col min="774" max="774" width="9.7109375" customWidth="1"/>
    <col min="775" max="775" width="10.7109375" customWidth="1"/>
    <col min="776" max="777" width="18.7109375" customWidth="1"/>
    <col min="778" max="778" width="40.5703125" customWidth="1"/>
    <col min="779" max="784" width="0" hidden="1" customWidth="1"/>
    <col min="1025" max="1025" width="9.7109375" customWidth="1"/>
    <col min="1026" max="1026" width="5.140625" customWidth="1"/>
    <col min="1027" max="1027" width="9.7109375" customWidth="1"/>
    <col min="1029" max="1029" width="12.28515625" customWidth="1"/>
    <col min="1030" max="1030" width="9.7109375" customWidth="1"/>
    <col min="1031" max="1031" width="10.7109375" customWidth="1"/>
    <col min="1032" max="1033" width="18.7109375" customWidth="1"/>
    <col min="1034" max="1034" width="40.5703125" customWidth="1"/>
    <col min="1035" max="1040" width="0" hidden="1" customWidth="1"/>
    <col min="1281" max="1281" width="9.7109375" customWidth="1"/>
    <col min="1282" max="1282" width="5.140625" customWidth="1"/>
    <col min="1283" max="1283" width="9.7109375" customWidth="1"/>
    <col min="1285" max="1285" width="12.28515625" customWidth="1"/>
    <col min="1286" max="1286" width="9.7109375" customWidth="1"/>
    <col min="1287" max="1287" width="10.7109375" customWidth="1"/>
    <col min="1288" max="1289" width="18.7109375" customWidth="1"/>
    <col min="1290" max="1290" width="40.5703125" customWidth="1"/>
    <col min="1291" max="1296" width="0" hidden="1" customWidth="1"/>
    <col min="1537" max="1537" width="9.7109375" customWidth="1"/>
    <col min="1538" max="1538" width="5.140625" customWidth="1"/>
    <col min="1539" max="1539" width="9.7109375" customWidth="1"/>
    <col min="1541" max="1541" width="12.28515625" customWidth="1"/>
    <col min="1542" max="1542" width="9.7109375" customWidth="1"/>
    <col min="1543" max="1543" width="10.7109375" customWidth="1"/>
    <col min="1544" max="1545" width="18.7109375" customWidth="1"/>
    <col min="1546" max="1546" width="40.5703125" customWidth="1"/>
    <col min="1547" max="1552" width="0" hidden="1" customWidth="1"/>
    <col min="1793" max="1793" width="9.7109375" customWidth="1"/>
    <col min="1794" max="1794" width="5.140625" customWidth="1"/>
    <col min="1795" max="1795" width="9.7109375" customWidth="1"/>
    <col min="1797" max="1797" width="12.28515625" customWidth="1"/>
    <col min="1798" max="1798" width="9.7109375" customWidth="1"/>
    <col min="1799" max="1799" width="10.7109375" customWidth="1"/>
    <col min="1800" max="1801" width="18.7109375" customWidth="1"/>
    <col min="1802" max="1802" width="40.5703125" customWidth="1"/>
    <col min="1803" max="1808" width="0" hidden="1" customWidth="1"/>
    <col min="2049" max="2049" width="9.7109375" customWidth="1"/>
    <col min="2050" max="2050" width="5.140625" customWidth="1"/>
    <col min="2051" max="2051" width="9.7109375" customWidth="1"/>
    <col min="2053" max="2053" width="12.28515625" customWidth="1"/>
    <col min="2054" max="2054" width="9.7109375" customWidth="1"/>
    <col min="2055" max="2055" width="10.7109375" customWidth="1"/>
    <col min="2056" max="2057" width="18.7109375" customWidth="1"/>
    <col min="2058" max="2058" width="40.5703125" customWidth="1"/>
    <col min="2059" max="2064" width="0" hidden="1" customWidth="1"/>
    <col min="2305" max="2305" width="9.7109375" customWidth="1"/>
    <col min="2306" max="2306" width="5.140625" customWidth="1"/>
    <col min="2307" max="2307" width="9.7109375" customWidth="1"/>
    <col min="2309" max="2309" width="12.28515625" customWidth="1"/>
    <col min="2310" max="2310" width="9.7109375" customWidth="1"/>
    <col min="2311" max="2311" width="10.7109375" customWidth="1"/>
    <col min="2312" max="2313" width="18.7109375" customWidth="1"/>
    <col min="2314" max="2314" width="40.5703125" customWidth="1"/>
    <col min="2315" max="2320" width="0" hidden="1" customWidth="1"/>
    <col min="2561" max="2561" width="9.7109375" customWidth="1"/>
    <col min="2562" max="2562" width="5.140625" customWidth="1"/>
    <col min="2563" max="2563" width="9.7109375" customWidth="1"/>
    <col min="2565" max="2565" width="12.28515625" customWidth="1"/>
    <col min="2566" max="2566" width="9.7109375" customWidth="1"/>
    <col min="2567" max="2567" width="10.7109375" customWidth="1"/>
    <col min="2568" max="2569" width="18.7109375" customWidth="1"/>
    <col min="2570" max="2570" width="40.5703125" customWidth="1"/>
    <col min="2571" max="2576" width="0" hidden="1" customWidth="1"/>
    <col min="2817" max="2817" width="9.7109375" customWidth="1"/>
    <col min="2818" max="2818" width="5.140625" customWidth="1"/>
    <col min="2819" max="2819" width="9.7109375" customWidth="1"/>
    <col min="2821" max="2821" width="12.28515625" customWidth="1"/>
    <col min="2822" max="2822" width="9.7109375" customWidth="1"/>
    <col min="2823" max="2823" width="10.7109375" customWidth="1"/>
    <col min="2824" max="2825" width="18.7109375" customWidth="1"/>
    <col min="2826" max="2826" width="40.5703125" customWidth="1"/>
    <col min="2827" max="2832" width="0" hidden="1" customWidth="1"/>
    <col min="3073" max="3073" width="9.7109375" customWidth="1"/>
    <col min="3074" max="3074" width="5.140625" customWidth="1"/>
    <col min="3075" max="3075" width="9.7109375" customWidth="1"/>
    <col min="3077" max="3077" width="12.28515625" customWidth="1"/>
    <col min="3078" max="3078" width="9.7109375" customWidth="1"/>
    <col min="3079" max="3079" width="10.7109375" customWidth="1"/>
    <col min="3080" max="3081" width="18.7109375" customWidth="1"/>
    <col min="3082" max="3082" width="40.5703125" customWidth="1"/>
    <col min="3083" max="3088" width="0" hidden="1" customWidth="1"/>
    <col min="3329" max="3329" width="9.7109375" customWidth="1"/>
    <col min="3330" max="3330" width="5.140625" customWidth="1"/>
    <col min="3331" max="3331" width="9.7109375" customWidth="1"/>
    <col min="3333" max="3333" width="12.28515625" customWidth="1"/>
    <col min="3334" max="3334" width="9.7109375" customWidth="1"/>
    <col min="3335" max="3335" width="10.7109375" customWidth="1"/>
    <col min="3336" max="3337" width="18.7109375" customWidth="1"/>
    <col min="3338" max="3338" width="40.5703125" customWidth="1"/>
    <col min="3339" max="3344" width="0" hidden="1" customWidth="1"/>
    <col min="3585" max="3585" width="9.7109375" customWidth="1"/>
    <col min="3586" max="3586" width="5.140625" customWidth="1"/>
    <col min="3587" max="3587" width="9.7109375" customWidth="1"/>
    <col min="3589" max="3589" width="12.28515625" customWidth="1"/>
    <col min="3590" max="3590" width="9.7109375" customWidth="1"/>
    <col min="3591" max="3591" width="10.7109375" customWidth="1"/>
    <col min="3592" max="3593" width="18.7109375" customWidth="1"/>
    <col min="3594" max="3594" width="40.5703125" customWidth="1"/>
    <col min="3595" max="3600" width="0" hidden="1" customWidth="1"/>
    <col min="3841" max="3841" width="9.7109375" customWidth="1"/>
    <col min="3842" max="3842" width="5.140625" customWidth="1"/>
    <col min="3843" max="3843" width="9.7109375" customWidth="1"/>
    <col min="3845" max="3845" width="12.28515625" customWidth="1"/>
    <col min="3846" max="3846" width="9.7109375" customWidth="1"/>
    <col min="3847" max="3847" width="10.7109375" customWidth="1"/>
    <col min="3848" max="3849" width="18.7109375" customWidth="1"/>
    <col min="3850" max="3850" width="40.5703125" customWidth="1"/>
    <col min="3851" max="3856" width="0" hidden="1" customWidth="1"/>
    <col min="4097" max="4097" width="9.7109375" customWidth="1"/>
    <col min="4098" max="4098" width="5.140625" customWidth="1"/>
    <col min="4099" max="4099" width="9.7109375" customWidth="1"/>
    <col min="4101" max="4101" width="12.28515625" customWidth="1"/>
    <col min="4102" max="4102" width="9.7109375" customWidth="1"/>
    <col min="4103" max="4103" width="10.7109375" customWidth="1"/>
    <col min="4104" max="4105" width="18.7109375" customWidth="1"/>
    <col min="4106" max="4106" width="40.5703125" customWidth="1"/>
    <col min="4107" max="4112" width="0" hidden="1" customWidth="1"/>
    <col min="4353" max="4353" width="9.7109375" customWidth="1"/>
    <col min="4354" max="4354" width="5.140625" customWidth="1"/>
    <col min="4355" max="4355" width="9.7109375" customWidth="1"/>
    <col min="4357" max="4357" width="12.28515625" customWidth="1"/>
    <col min="4358" max="4358" width="9.7109375" customWidth="1"/>
    <col min="4359" max="4359" width="10.7109375" customWidth="1"/>
    <col min="4360" max="4361" width="18.7109375" customWidth="1"/>
    <col min="4362" max="4362" width="40.5703125" customWidth="1"/>
    <col min="4363" max="4368" width="0" hidden="1" customWidth="1"/>
    <col min="4609" max="4609" width="9.7109375" customWidth="1"/>
    <col min="4610" max="4610" width="5.140625" customWidth="1"/>
    <col min="4611" max="4611" width="9.7109375" customWidth="1"/>
    <col min="4613" max="4613" width="12.28515625" customWidth="1"/>
    <col min="4614" max="4614" width="9.7109375" customWidth="1"/>
    <col min="4615" max="4615" width="10.7109375" customWidth="1"/>
    <col min="4616" max="4617" width="18.7109375" customWidth="1"/>
    <col min="4618" max="4618" width="40.5703125" customWidth="1"/>
    <col min="4619" max="4624" width="0" hidden="1" customWidth="1"/>
    <col min="4865" max="4865" width="9.7109375" customWidth="1"/>
    <col min="4866" max="4866" width="5.140625" customWidth="1"/>
    <col min="4867" max="4867" width="9.7109375" customWidth="1"/>
    <col min="4869" max="4869" width="12.28515625" customWidth="1"/>
    <col min="4870" max="4870" width="9.7109375" customWidth="1"/>
    <col min="4871" max="4871" width="10.7109375" customWidth="1"/>
    <col min="4872" max="4873" width="18.7109375" customWidth="1"/>
    <col min="4874" max="4874" width="40.5703125" customWidth="1"/>
    <col min="4875" max="4880" width="0" hidden="1" customWidth="1"/>
    <col min="5121" max="5121" width="9.7109375" customWidth="1"/>
    <col min="5122" max="5122" width="5.140625" customWidth="1"/>
    <col min="5123" max="5123" width="9.7109375" customWidth="1"/>
    <col min="5125" max="5125" width="12.28515625" customWidth="1"/>
    <col min="5126" max="5126" width="9.7109375" customWidth="1"/>
    <col min="5127" max="5127" width="10.7109375" customWidth="1"/>
    <col min="5128" max="5129" width="18.7109375" customWidth="1"/>
    <col min="5130" max="5130" width="40.5703125" customWidth="1"/>
    <col min="5131" max="5136" width="0" hidden="1" customWidth="1"/>
    <col min="5377" max="5377" width="9.7109375" customWidth="1"/>
    <col min="5378" max="5378" width="5.140625" customWidth="1"/>
    <col min="5379" max="5379" width="9.7109375" customWidth="1"/>
    <col min="5381" max="5381" width="12.28515625" customWidth="1"/>
    <col min="5382" max="5382" width="9.7109375" customWidth="1"/>
    <col min="5383" max="5383" width="10.7109375" customWidth="1"/>
    <col min="5384" max="5385" width="18.7109375" customWidth="1"/>
    <col min="5386" max="5386" width="40.5703125" customWidth="1"/>
    <col min="5387" max="5392" width="0" hidden="1" customWidth="1"/>
    <col min="5633" max="5633" width="9.7109375" customWidth="1"/>
    <col min="5634" max="5634" width="5.140625" customWidth="1"/>
    <col min="5635" max="5635" width="9.7109375" customWidth="1"/>
    <col min="5637" max="5637" width="12.28515625" customWidth="1"/>
    <col min="5638" max="5638" width="9.7109375" customWidth="1"/>
    <col min="5639" max="5639" width="10.7109375" customWidth="1"/>
    <col min="5640" max="5641" width="18.7109375" customWidth="1"/>
    <col min="5642" max="5642" width="40.5703125" customWidth="1"/>
    <col min="5643" max="5648" width="0" hidden="1" customWidth="1"/>
    <col min="5889" max="5889" width="9.7109375" customWidth="1"/>
    <col min="5890" max="5890" width="5.140625" customWidth="1"/>
    <col min="5891" max="5891" width="9.7109375" customWidth="1"/>
    <col min="5893" max="5893" width="12.28515625" customWidth="1"/>
    <col min="5894" max="5894" width="9.7109375" customWidth="1"/>
    <col min="5895" max="5895" width="10.7109375" customWidth="1"/>
    <col min="5896" max="5897" width="18.7109375" customWidth="1"/>
    <col min="5898" max="5898" width="40.5703125" customWidth="1"/>
    <col min="5899" max="5904" width="0" hidden="1" customWidth="1"/>
    <col min="6145" max="6145" width="9.7109375" customWidth="1"/>
    <col min="6146" max="6146" width="5.140625" customWidth="1"/>
    <col min="6147" max="6147" width="9.7109375" customWidth="1"/>
    <col min="6149" max="6149" width="12.28515625" customWidth="1"/>
    <col min="6150" max="6150" width="9.7109375" customWidth="1"/>
    <col min="6151" max="6151" width="10.7109375" customWidth="1"/>
    <col min="6152" max="6153" width="18.7109375" customWidth="1"/>
    <col min="6154" max="6154" width="40.5703125" customWidth="1"/>
    <col min="6155" max="6160" width="0" hidden="1" customWidth="1"/>
    <col min="6401" max="6401" width="9.7109375" customWidth="1"/>
    <col min="6402" max="6402" width="5.140625" customWidth="1"/>
    <col min="6403" max="6403" width="9.7109375" customWidth="1"/>
    <col min="6405" max="6405" width="12.28515625" customWidth="1"/>
    <col min="6406" max="6406" width="9.7109375" customWidth="1"/>
    <col min="6407" max="6407" width="10.7109375" customWidth="1"/>
    <col min="6408" max="6409" width="18.7109375" customWidth="1"/>
    <col min="6410" max="6410" width="40.5703125" customWidth="1"/>
    <col min="6411" max="6416" width="0" hidden="1" customWidth="1"/>
    <col min="6657" max="6657" width="9.7109375" customWidth="1"/>
    <col min="6658" max="6658" width="5.140625" customWidth="1"/>
    <col min="6659" max="6659" width="9.7109375" customWidth="1"/>
    <col min="6661" max="6661" width="12.28515625" customWidth="1"/>
    <col min="6662" max="6662" width="9.7109375" customWidth="1"/>
    <col min="6663" max="6663" width="10.7109375" customWidth="1"/>
    <col min="6664" max="6665" width="18.7109375" customWidth="1"/>
    <col min="6666" max="6666" width="40.5703125" customWidth="1"/>
    <col min="6667" max="6672" width="0" hidden="1" customWidth="1"/>
    <col min="6913" max="6913" width="9.7109375" customWidth="1"/>
    <col min="6914" max="6914" width="5.140625" customWidth="1"/>
    <col min="6915" max="6915" width="9.7109375" customWidth="1"/>
    <col min="6917" max="6917" width="12.28515625" customWidth="1"/>
    <col min="6918" max="6918" width="9.7109375" customWidth="1"/>
    <col min="6919" max="6919" width="10.7109375" customWidth="1"/>
    <col min="6920" max="6921" width="18.7109375" customWidth="1"/>
    <col min="6922" max="6922" width="40.5703125" customWidth="1"/>
    <col min="6923" max="6928" width="0" hidden="1" customWidth="1"/>
    <col min="7169" max="7169" width="9.7109375" customWidth="1"/>
    <col min="7170" max="7170" width="5.140625" customWidth="1"/>
    <col min="7171" max="7171" width="9.7109375" customWidth="1"/>
    <col min="7173" max="7173" width="12.28515625" customWidth="1"/>
    <col min="7174" max="7174" width="9.7109375" customWidth="1"/>
    <col min="7175" max="7175" width="10.7109375" customWidth="1"/>
    <col min="7176" max="7177" width="18.7109375" customWidth="1"/>
    <col min="7178" max="7178" width="40.5703125" customWidth="1"/>
    <col min="7179" max="7184" width="0" hidden="1" customWidth="1"/>
    <col min="7425" max="7425" width="9.7109375" customWidth="1"/>
    <col min="7426" max="7426" width="5.140625" customWidth="1"/>
    <col min="7427" max="7427" width="9.7109375" customWidth="1"/>
    <col min="7429" max="7429" width="12.28515625" customWidth="1"/>
    <col min="7430" max="7430" width="9.7109375" customWidth="1"/>
    <col min="7431" max="7431" width="10.7109375" customWidth="1"/>
    <col min="7432" max="7433" width="18.7109375" customWidth="1"/>
    <col min="7434" max="7434" width="40.5703125" customWidth="1"/>
    <col min="7435" max="7440" width="0" hidden="1" customWidth="1"/>
    <col min="7681" max="7681" width="9.7109375" customWidth="1"/>
    <col min="7682" max="7682" width="5.140625" customWidth="1"/>
    <col min="7683" max="7683" width="9.7109375" customWidth="1"/>
    <col min="7685" max="7685" width="12.28515625" customWidth="1"/>
    <col min="7686" max="7686" width="9.7109375" customWidth="1"/>
    <col min="7687" max="7687" width="10.7109375" customWidth="1"/>
    <col min="7688" max="7689" width="18.7109375" customWidth="1"/>
    <col min="7690" max="7690" width="40.5703125" customWidth="1"/>
    <col min="7691" max="7696" width="0" hidden="1" customWidth="1"/>
    <col min="7937" max="7937" width="9.7109375" customWidth="1"/>
    <col min="7938" max="7938" width="5.140625" customWidth="1"/>
    <col min="7939" max="7939" width="9.7109375" customWidth="1"/>
    <col min="7941" max="7941" width="12.28515625" customWidth="1"/>
    <col min="7942" max="7942" width="9.7109375" customWidth="1"/>
    <col min="7943" max="7943" width="10.7109375" customWidth="1"/>
    <col min="7944" max="7945" width="18.7109375" customWidth="1"/>
    <col min="7946" max="7946" width="40.5703125" customWidth="1"/>
    <col min="7947" max="7952" width="0" hidden="1" customWidth="1"/>
    <col min="8193" max="8193" width="9.7109375" customWidth="1"/>
    <col min="8194" max="8194" width="5.140625" customWidth="1"/>
    <col min="8195" max="8195" width="9.7109375" customWidth="1"/>
    <col min="8197" max="8197" width="12.28515625" customWidth="1"/>
    <col min="8198" max="8198" width="9.7109375" customWidth="1"/>
    <col min="8199" max="8199" width="10.7109375" customWidth="1"/>
    <col min="8200" max="8201" width="18.7109375" customWidth="1"/>
    <col min="8202" max="8202" width="40.5703125" customWidth="1"/>
    <col min="8203" max="8208" width="0" hidden="1" customWidth="1"/>
    <col min="8449" max="8449" width="9.7109375" customWidth="1"/>
    <col min="8450" max="8450" width="5.140625" customWidth="1"/>
    <col min="8451" max="8451" width="9.7109375" customWidth="1"/>
    <col min="8453" max="8453" width="12.28515625" customWidth="1"/>
    <col min="8454" max="8454" width="9.7109375" customWidth="1"/>
    <col min="8455" max="8455" width="10.7109375" customWidth="1"/>
    <col min="8456" max="8457" width="18.7109375" customWidth="1"/>
    <col min="8458" max="8458" width="40.5703125" customWidth="1"/>
    <col min="8459" max="8464" width="0" hidden="1" customWidth="1"/>
    <col min="8705" max="8705" width="9.7109375" customWidth="1"/>
    <col min="8706" max="8706" width="5.140625" customWidth="1"/>
    <col min="8707" max="8707" width="9.7109375" customWidth="1"/>
    <col min="8709" max="8709" width="12.28515625" customWidth="1"/>
    <col min="8710" max="8710" width="9.7109375" customWidth="1"/>
    <col min="8711" max="8711" width="10.7109375" customWidth="1"/>
    <col min="8712" max="8713" width="18.7109375" customWidth="1"/>
    <col min="8714" max="8714" width="40.5703125" customWidth="1"/>
    <col min="8715" max="8720" width="0" hidden="1" customWidth="1"/>
    <col min="8961" max="8961" width="9.7109375" customWidth="1"/>
    <col min="8962" max="8962" width="5.140625" customWidth="1"/>
    <col min="8963" max="8963" width="9.7109375" customWidth="1"/>
    <col min="8965" max="8965" width="12.28515625" customWidth="1"/>
    <col min="8966" max="8966" width="9.7109375" customWidth="1"/>
    <col min="8967" max="8967" width="10.7109375" customWidth="1"/>
    <col min="8968" max="8969" width="18.7109375" customWidth="1"/>
    <col min="8970" max="8970" width="40.5703125" customWidth="1"/>
    <col min="8971" max="8976" width="0" hidden="1" customWidth="1"/>
    <col min="9217" max="9217" width="9.7109375" customWidth="1"/>
    <col min="9218" max="9218" width="5.140625" customWidth="1"/>
    <col min="9219" max="9219" width="9.7109375" customWidth="1"/>
    <col min="9221" max="9221" width="12.28515625" customWidth="1"/>
    <col min="9222" max="9222" width="9.7109375" customWidth="1"/>
    <col min="9223" max="9223" width="10.7109375" customWidth="1"/>
    <col min="9224" max="9225" width="18.7109375" customWidth="1"/>
    <col min="9226" max="9226" width="40.5703125" customWidth="1"/>
    <col min="9227" max="9232" width="0" hidden="1" customWidth="1"/>
    <col min="9473" max="9473" width="9.7109375" customWidth="1"/>
    <col min="9474" max="9474" width="5.140625" customWidth="1"/>
    <col min="9475" max="9475" width="9.7109375" customWidth="1"/>
    <col min="9477" max="9477" width="12.28515625" customWidth="1"/>
    <col min="9478" max="9478" width="9.7109375" customWidth="1"/>
    <col min="9479" max="9479" width="10.7109375" customWidth="1"/>
    <col min="9480" max="9481" width="18.7109375" customWidth="1"/>
    <col min="9482" max="9482" width="40.5703125" customWidth="1"/>
    <col min="9483" max="9488" width="0" hidden="1" customWidth="1"/>
    <col min="9729" max="9729" width="9.7109375" customWidth="1"/>
    <col min="9730" max="9730" width="5.140625" customWidth="1"/>
    <col min="9731" max="9731" width="9.7109375" customWidth="1"/>
    <col min="9733" max="9733" width="12.28515625" customWidth="1"/>
    <col min="9734" max="9734" width="9.7109375" customWidth="1"/>
    <col min="9735" max="9735" width="10.7109375" customWidth="1"/>
    <col min="9736" max="9737" width="18.7109375" customWidth="1"/>
    <col min="9738" max="9738" width="40.5703125" customWidth="1"/>
    <col min="9739" max="9744" width="0" hidden="1" customWidth="1"/>
    <col min="9985" max="9985" width="9.7109375" customWidth="1"/>
    <col min="9986" max="9986" width="5.140625" customWidth="1"/>
    <col min="9987" max="9987" width="9.7109375" customWidth="1"/>
    <col min="9989" max="9989" width="12.28515625" customWidth="1"/>
    <col min="9990" max="9990" width="9.7109375" customWidth="1"/>
    <col min="9991" max="9991" width="10.7109375" customWidth="1"/>
    <col min="9992" max="9993" width="18.7109375" customWidth="1"/>
    <col min="9994" max="9994" width="40.5703125" customWidth="1"/>
    <col min="9995" max="10000" width="0" hidden="1" customWidth="1"/>
    <col min="10241" max="10241" width="9.7109375" customWidth="1"/>
    <col min="10242" max="10242" width="5.140625" customWidth="1"/>
    <col min="10243" max="10243" width="9.7109375" customWidth="1"/>
    <col min="10245" max="10245" width="12.28515625" customWidth="1"/>
    <col min="10246" max="10246" width="9.7109375" customWidth="1"/>
    <col min="10247" max="10247" width="10.7109375" customWidth="1"/>
    <col min="10248" max="10249" width="18.7109375" customWidth="1"/>
    <col min="10250" max="10250" width="40.5703125" customWidth="1"/>
    <col min="10251" max="10256" width="0" hidden="1" customWidth="1"/>
    <col min="10497" max="10497" width="9.7109375" customWidth="1"/>
    <col min="10498" max="10498" width="5.140625" customWidth="1"/>
    <col min="10499" max="10499" width="9.7109375" customWidth="1"/>
    <col min="10501" max="10501" width="12.28515625" customWidth="1"/>
    <col min="10502" max="10502" width="9.7109375" customWidth="1"/>
    <col min="10503" max="10503" width="10.7109375" customWidth="1"/>
    <col min="10504" max="10505" width="18.7109375" customWidth="1"/>
    <col min="10506" max="10506" width="40.5703125" customWidth="1"/>
    <col min="10507" max="10512" width="0" hidden="1" customWidth="1"/>
    <col min="10753" max="10753" width="9.7109375" customWidth="1"/>
    <col min="10754" max="10754" width="5.140625" customWidth="1"/>
    <col min="10755" max="10755" width="9.7109375" customWidth="1"/>
    <col min="10757" max="10757" width="12.28515625" customWidth="1"/>
    <col min="10758" max="10758" width="9.7109375" customWidth="1"/>
    <col min="10759" max="10759" width="10.7109375" customWidth="1"/>
    <col min="10760" max="10761" width="18.7109375" customWidth="1"/>
    <col min="10762" max="10762" width="40.5703125" customWidth="1"/>
    <col min="10763" max="10768" width="0" hidden="1" customWidth="1"/>
    <col min="11009" max="11009" width="9.7109375" customWidth="1"/>
    <col min="11010" max="11010" width="5.140625" customWidth="1"/>
    <col min="11011" max="11011" width="9.7109375" customWidth="1"/>
    <col min="11013" max="11013" width="12.28515625" customWidth="1"/>
    <col min="11014" max="11014" width="9.7109375" customWidth="1"/>
    <col min="11015" max="11015" width="10.7109375" customWidth="1"/>
    <col min="11016" max="11017" width="18.7109375" customWidth="1"/>
    <col min="11018" max="11018" width="40.5703125" customWidth="1"/>
    <col min="11019" max="11024" width="0" hidden="1" customWidth="1"/>
    <col min="11265" max="11265" width="9.7109375" customWidth="1"/>
    <col min="11266" max="11266" width="5.140625" customWidth="1"/>
    <col min="11267" max="11267" width="9.7109375" customWidth="1"/>
    <col min="11269" max="11269" width="12.28515625" customWidth="1"/>
    <col min="11270" max="11270" width="9.7109375" customWidth="1"/>
    <col min="11271" max="11271" width="10.7109375" customWidth="1"/>
    <col min="11272" max="11273" width="18.7109375" customWidth="1"/>
    <col min="11274" max="11274" width="40.5703125" customWidth="1"/>
    <col min="11275" max="11280" width="0" hidden="1" customWidth="1"/>
    <col min="11521" max="11521" width="9.7109375" customWidth="1"/>
    <col min="11522" max="11522" width="5.140625" customWidth="1"/>
    <col min="11523" max="11523" width="9.7109375" customWidth="1"/>
    <col min="11525" max="11525" width="12.28515625" customWidth="1"/>
    <col min="11526" max="11526" width="9.7109375" customWidth="1"/>
    <col min="11527" max="11527" width="10.7109375" customWidth="1"/>
    <col min="11528" max="11529" width="18.7109375" customWidth="1"/>
    <col min="11530" max="11530" width="40.5703125" customWidth="1"/>
    <col min="11531" max="11536" width="0" hidden="1" customWidth="1"/>
    <col min="11777" max="11777" width="9.7109375" customWidth="1"/>
    <col min="11778" max="11778" width="5.140625" customWidth="1"/>
    <col min="11779" max="11779" width="9.7109375" customWidth="1"/>
    <col min="11781" max="11781" width="12.28515625" customWidth="1"/>
    <col min="11782" max="11782" width="9.7109375" customWidth="1"/>
    <col min="11783" max="11783" width="10.7109375" customWidth="1"/>
    <col min="11784" max="11785" width="18.7109375" customWidth="1"/>
    <col min="11786" max="11786" width="40.5703125" customWidth="1"/>
    <col min="11787" max="11792" width="0" hidden="1" customWidth="1"/>
    <col min="12033" max="12033" width="9.7109375" customWidth="1"/>
    <col min="12034" max="12034" width="5.140625" customWidth="1"/>
    <col min="12035" max="12035" width="9.7109375" customWidth="1"/>
    <col min="12037" max="12037" width="12.28515625" customWidth="1"/>
    <col min="12038" max="12038" width="9.7109375" customWidth="1"/>
    <col min="12039" max="12039" width="10.7109375" customWidth="1"/>
    <col min="12040" max="12041" width="18.7109375" customWidth="1"/>
    <col min="12042" max="12042" width="40.5703125" customWidth="1"/>
    <col min="12043" max="12048" width="0" hidden="1" customWidth="1"/>
    <col min="12289" max="12289" width="9.7109375" customWidth="1"/>
    <col min="12290" max="12290" width="5.140625" customWidth="1"/>
    <col min="12291" max="12291" width="9.7109375" customWidth="1"/>
    <col min="12293" max="12293" width="12.28515625" customWidth="1"/>
    <col min="12294" max="12294" width="9.7109375" customWidth="1"/>
    <col min="12295" max="12295" width="10.7109375" customWidth="1"/>
    <col min="12296" max="12297" width="18.7109375" customWidth="1"/>
    <col min="12298" max="12298" width="40.5703125" customWidth="1"/>
    <col min="12299" max="12304" width="0" hidden="1" customWidth="1"/>
    <col min="12545" max="12545" width="9.7109375" customWidth="1"/>
    <col min="12546" max="12546" width="5.140625" customWidth="1"/>
    <col min="12547" max="12547" width="9.7109375" customWidth="1"/>
    <col min="12549" max="12549" width="12.28515625" customWidth="1"/>
    <col min="12550" max="12550" width="9.7109375" customWidth="1"/>
    <col min="12551" max="12551" width="10.7109375" customWidth="1"/>
    <col min="12552" max="12553" width="18.7109375" customWidth="1"/>
    <col min="12554" max="12554" width="40.5703125" customWidth="1"/>
    <col min="12555" max="12560" width="0" hidden="1" customWidth="1"/>
    <col min="12801" max="12801" width="9.7109375" customWidth="1"/>
    <col min="12802" max="12802" width="5.140625" customWidth="1"/>
    <col min="12803" max="12803" width="9.7109375" customWidth="1"/>
    <col min="12805" max="12805" width="12.28515625" customWidth="1"/>
    <col min="12806" max="12806" width="9.7109375" customWidth="1"/>
    <col min="12807" max="12807" width="10.7109375" customWidth="1"/>
    <col min="12808" max="12809" width="18.7109375" customWidth="1"/>
    <col min="12810" max="12810" width="40.5703125" customWidth="1"/>
    <col min="12811" max="12816" width="0" hidden="1" customWidth="1"/>
    <col min="13057" max="13057" width="9.7109375" customWidth="1"/>
    <col min="13058" max="13058" width="5.140625" customWidth="1"/>
    <col min="13059" max="13059" width="9.7109375" customWidth="1"/>
    <col min="13061" max="13061" width="12.28515625" customWidth="1"/>
    <col min="13062" max="13062" width="9.7109375" customWidth="1"/>
    <col min="13063" max="13063" width="10.7109375" customWidth="1"/>
    <col min="13064" max="13065" width="18.7109375" customWidth="1"/>
    <col min="13066" max="13066" width="40.5703125" customWidth="1"/>
    <col min="13067" max="13072" width="0" hidden="1" customWidth="1"/>
    <col min="13313" max="13313" width="9.7109375" customWidth="1"/>
    <col min="13314" max="13314" width="5.140625" customWidth="1"/>
    <col min="13315" max="13315" width="9.7109375" customWidth="1"/>
    <col min="13317" max="13317" width="12.28515625" customWidth="1"/>
    <col min="13318" max="13318" width="9.7109375" customWidth="1"/>
    <col min="13319" max="13319" width="10.7109375" customWidth="1"/>
    <col min="13320" max="13321" width="18.7109375" customWidth="1"/>
    <col min="13322" max="13322" width="40.5703125" customWidth="1"/>
    <col min="13323" max="13328" width="0" hidden="1" customWidth="1"/>
    <col min="13569" max="13569" width="9.7109375" customWidth="1"/>
    <col min="13570" max="13570" width="5.140625" customWidth="1"/>
    <col min="13571" max="13571" width="9.7109375" customWidth="1"/>
    <col min="13573" max="13573" width="12.28515625" customWidth="1"/>
    <col min="13574" max="13574" width="9.7109375" customWidth="1"/>
    <col min="13575" max="13575" width="10.7109375" customWidth="1"/>
    <col min="13576" max="13577" width="18.7109375" customWidth="1"/>
    <col min="13578" max="13578" width="40.5703125" customWidth="1"/>
    <col min="13579" max="13584" width="0" hidden="1" customWidth="1"/>
    <col min="13825" max="13825" width="9.7109375" customWidth="1"/>
    <col min="13826" max="13826" width="5.140625" customWidth="1"/>
    <col min="13827" max="13827" width="9.7109375" customWidth="1"/>
    <col min="13829" max="13829" width="12.28515625" customWidth="1"/>
    <col min="13830" max="13830" width="9.7109375" customWidth="1"/>
    <col min="13831" max="13831" width="10.7109375" customWidth="1"/>
    <col min="13832" max="13833" width="18.7109375" customWidth="1"/>
    <col min="13834" max="13834" width="40.5703125" customWidth="1"/>
    <col min="13835" max="13840" width="0" hidden="1" customWidth="1"/>
    <col min="14081" max="14081" width="9.7109375" customWidth="1"/>
    <col min="14082" max="14082" width="5.140625" customWidth="1"/>
    <col min="14083" max="14083" width="9.7109375" customWidth="1"/>
    <col min="14085" max="14085" width="12.28515625" customWidth="1"/>
    <col min="14086" max="14086" width="9.7109375" customWidth="1"/>
    <col min="14087" max="14087" width="10.7109375" customWidth="1"/>
    <col min="14088" max="14089" width="18.7109375" customWidth="1"/>
    <col min="14090" max="14090" width="40.5703125" customWidth="1"/>
    <col min="14091" max="14096" width="0" hidden="1" customWidth="1"/>
    <col min="14337" max="14337" width="9.7109375" customWidth="1"/>
    <col min="14338" max="14338" width="5.140625" customWidth="1"/>
    <col min="14339" max="14339" width="9.7109375" customWidth="1"/>
    <col min="14341" max="14341" width="12.28515625" customWidth="1"/>
    <col min="14342" max="14342" width="9.7109375" customWidth="1"/>
    <col min="14343" max="14343" width="10.7109375" customWidth="1"/>
    <col min="14344" max="14345" width="18.7109375" customWidth="1"/>
    <col min="14346" max="14346" width="40.5703125" customWidth="1"/>
    <col min="14347" max="14352" width="0" hidden="1" customWidth="1"/>
    <col min="14593" max="14593" width="9.7109375" customWidth="1"/>
    <col min="14594" max="14594" width="5.140625" customWidth="1"/>
    <col min="14595" max="14595" width="9.7109375" customWidth="1"/>
    <col min="14597" max="14597" width="12.28515625" customWidth="1"/>
    <col min="14598" max="14598" width="9.7109375" customWidth="1"/>
    <col min="14599" max="14599" width="10.7109375" customWidth="1"/>
    <col min="14600" max="14601" width="18.7109375" customWidth="1"/>
    <col min="14602" max="14602" width="40.5703125" customWidth="1"/>
    <col min="14603" max="14608" width="0" hidden="1" customWidth="1"/>
    <col min="14849" max="14849" width="9.7109375" customWidth="1"/>
    <col min="14850" max="14850" width="5.140625" customWidth="1"/>
    <col min="14851" max="14851" width="9.7109375" customWidth="1"/>
    <col min="14853" max="14853" width="12.28515625" customWidth="1"/>
    <col min="14854" max="14854" width="9.7109375" customWidth="1"/>
    <col min="14855" max="14855" width="10.7109375" customWidth="1"/>
    <col min="14856" max="14857" width="18.7109375" customWidth="1"/>
    <col min="14858" max="14858" width="40.5703125" customWidth="1"/>
    <col min="14859" max="14864" width="0" hidden="1" customWidth="1"/>
    <col min="15105" max="15105" width="9.7109375" customWidth="1"/>
    <col min="15106" max="15106" width="5.140625" customWidth="1"/>
    <col min="15107" max="15107" width="9.7109375" customWidth="1"/>
    <col min="15109" max="15109" width="12.28515625" customWidth="1"/>
    <col min="15110" max="15110" width="9.7109375" customWidth="1"/>
    <col min="15111" max="15111" width="10.7109375" customWidth="1"/>
    <col min="15112" max="15113" width="18.7109375" customWidth="1"/>
    <col min="15114" max="15114" width="40.5703125" customWidth="1"/>
    <col min="15115" max="15120" width="0" hidden="1" customWidth="1"/>
    <col min="15361" max="15361" width="9.7109375" customWidth="1"/>
    <col min="15362" max="15362" width="5.140625" customWidth="1"/>
    <col min="15363" max="15363" width="9.7109375" customWidth="1"/>
    <col min="15365" max="15365" width="12.28515625" customWidth="1"/>
    <col min="15366" max="15366" width="9.7109375" customWidth="1"/>
    <col min="15367" max="15367" width="10.7109375" customWidth="1"/>
    <col min="15368" max="15369" width="18.7109375" customWidth="1"/>
    <col min="15370" max="15370" width="40.5703125" customWidth="1"/>
    <col min="15371" max="15376" width="0" hidden="1" customWidth="1"/>
    <col min="15617" max="15617" width="9.7109375" customWidth="1"/>
    <col min="15618" max="15618" width="5.140625" customWidth="1"/>
    <col min="15619" max="15619" width="9.7109375" customWidth="1"/>
    <col min="15621" max="15621" width="12.28515625" customWidth="1"/>
    <col min="15622" max="15622" width="9.7109375" customWidth="1"/>
    <col min="15623" max="15623" width="10.7109375" customWidth="1"/>
    <col min="15624" max="15625" width="18.7109375" customWidth="1"/>
    <col min="15626" max="15626" width="40.5703125" customWidth="1"/>
    <col min="15627" max="15632" width="0" hidden="1" customWidth="1"/>
    <col min="15873" max="15873" width="9.7109375" customWidth="1"/>
    <col min="15874" max="15874" width="5.140625" customWidth="1"/>
    <col min="15875" max="15875" width="9.7109375" customWidth="1"/>
    <col min="15877" max="15877" width="12.28515625" customWidth="1"/>
    <col min="15878" max="15878" width="9.7109375" customWidth="1"/>
    <col min="15879" max="15879" width="10.7109375" customWidth="1"/>
    <col min="15880" max="15881" width="18.7109375" customWidth="1"/>
    <col min="15882" max="15882" width="40.5703125" customWidth="1"/>
    <col min="15883" max="15888" width="0" hidden="1" customWidth="1"/>
    <col min="16129" max="16129" width="9.7109375" customWidth="1"/>
    <col min="16130" max="16130" width="5.140625" customWidth="1"/>
    <col min="16131" max="16131" width="9.7109375" customWidth="1"/>
    <col min="16133" max="16133" width="12.28515625" customWidth="1"/>
    <col min="16134" max="16134" width="9.7109375" customWidth="1"/>
    <col min="16135" max="16135" width="10.7109375" customWidth="1"/>
    <col min="16136" max="16137" width="18.7109375" customWidth="1"/>
    <col min="16138" max="16138" width="40.5703125" customWidth="1"/>
    <col min="16139" max="16144" width="0" hidden="1" customWidth="1"/>
  </cols>
  <sheetData>
    <row r="1" spans="1:16" ht="26.25" customHeight="1" x14ac:dyDescent="0.3">
      <c r="A1" s="357" t="s">
        <v>442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</row>
    <row r="2" spans="1:16" ht="18" customHeight="1" x14ac:dyDescent="0.25">
      <c r="A2" s="359" t="s">
        <v>84</v>
      </c>
      <c r="B2" s="359"/>
      <c r="C2" s="359"/>
      <c r="D2" s="359"/>
      <c r="E2" s="102"/>
      <c r="F2" s="360" t="s">
        <v>85</v>
      </c>
      <c r="G2" s="360"/>
      <c r="H2" s="360"/>
      <c r="I2" s="360"/>
      <c r="J2" s="103"/>
      <c r="K2" s="102"/>
      <c r="L2" s="102"/>
      <c r="M2" s="102"/>
      <c r="N2" s="102"/>
      <c r="O2" s="102"/>
      <c r="P2" s="102"/>
    </row>
    <row r="3" spans="1:16" ht="18" customHeight="1" x14ac:dyDescent="0.25">
      <c r="A3" s="361" t="s">
        <v>86</v>
      </c>
      <c r="B3" s="361"/>
      <c r="C3" s="361"/>
      <c r="D3" s="361"/>
      <c r="E3" s="361"/>
      <c r="F3" s="361"/>
      <c r="G3" s="361"/>
      <c r="H3" s="361"/>
      <c r="I3" s="361"/>
      <c r="J3" s="104" t="s">
        <v>87</v>
      </c>
      <c r="K3" s="102"/>
      <c r="L3" s="102"/>
      <c r="M3" s="102"/>
      <c r="N3" s="102"/>
      <c r="O3" s="102"/>
      <c r="P3" s="102"/>
    </row>
    <row r="4" spans="1:16" ht="18" customHeight="1" thickBot="1" x14ac:dyDescent="0.3">
      <c r="A4" s="362" t="s">
        <v>88</v>
      </c>
      <c r="B4" s="362"/>
      <c r="C4" s="102"/>
      <c r="D4" s="102"/>
      <c r="E4" s="102"/>
      <c r="F4" s="102"/>
      <c r="G4" s="102"/>
      <c r="H4" s="102"/>
      <c r="I4" s="102"/>
      <c r="J4" s="102" t="s">
        <v>89</v>
      </c>
      <c r="K4" s="102"/>
      <c r="L4" s="102"/>
      <c r="M4" s="102"/>
      <c r="N4" s="102"/>
      <c r="O4" s="102"/>
      <c r="P4" s="102"/>
    </row>
    <row r="5" spans="1:16" ht="18" customHeight="1" x14ac:dyDescent="0.25">
      <c r="A5" s="363" t="s">
        <v>90</v>
      </c>
      <c r="B5" s="364"/>
      <c r="C5" s="365"/>
      <c r="D5" s="366" t="s">
        <v>91</v>
      </c>
      <c r="E5" s="367"/>
      <c r="F5" s="366" t="s">
        <v>92</v>
      </c>
      <c r="G5" s="367"/>
      <c r="H5" s="366" t="s">
        <v>93</v>
      </c>
      <c r="I5" s="367"/>
      <c r="J5" s="368" t="s">
        <v>94</v>
      </c>
      <c r="K5" s="102"/>
      <c r="L5" s="102"/>
      <c r="M5" s="102"/>
      <c r="N5" s="102"/>
      <c r="O5" s="102"/>
      <c r="P5" s="102"/>
    </row>
    <row r="6" spans="1:16" ht="26.25" customHeight="1" thickBot="1" x14ac:dyDescent="0.3">
      <c r="A6" s="105" t="s">
        <v>95</v>
      </c>
      <c r="B6" s="106" t="s">
        <v>96</v>
      </c>
      <c r="C6" s="106" t="s">
        <v>97</v>
      </c>
      <c r="D6" s="106" t="s">
        <v>98</v>
      </c>
      <c r="E6" s="106" t="s">
        <v>99</v>
      </c>
      <c r="F6" s="106" t="s">
        <v>100</v>
      </c>
      <c r="G6" s="106" t="s">
        <v>101</v>
      </c>
      <c r="H6" s="107" t="s">
        <v>102</v>
      </c>
      <c r="I6" s="107" t="s">
        <v>103</v>
      </c>
      <c r="J6" s="369"/>
      <c r="K6" s="102"/>
      <c r="L6" s="102"/>
      <c r="M6" s="102"/>
      <c r="N6" s="102"/>
      <c r="O6" s="102"/>
      <c r="P6" s="102"/>
    </row>
    <row r="7" spans="1:16" ht="18" customHeight="1" thickTop="1" x14ac:dyDescent="0.25">
      <c r="A7" s="108">
        <v>231</v>
      </c>
      <c r="B7" s="109"/>
      <c r="C7" s="109"/>
      <c r="D7" s="110">
        <v>1111</v>
      </c>
      <c r="E7" s="109"/>
      <c r="F7" s="109"/>
      <c r="G7" s="109"/>
      <c r="H7" s="111"/>
      <c r="I7" s="112">
        <v>2500000</v>
      </c>
      <c r="J7" s="113" t="s">
        <v>104</v>
      </c>
      <c r="K7" s="102"/>
      <c r="L7" s="102"/>
      <c r="M7" s="102"/>
      <c r="N7" s="102"/>
      <c r="O7" s="102"/>
      <c r="P7" s="102"/>
    </row>
    <row r="8" spans="1:16" ht="18" customHeight="1" x14ac:dyDescent="0.25">
      <c r="A8" s="114">
        <v>231</v>
      </c>
      <c r="B8" s="115"/>
      <c r="C8" s="115"/>
      <c r="D8" s="116">
        <v>1112</v>
      </c>
      <c r="E8" s="115"/>
      <c r="F8" s="115"/>
      <c r="G8" s="115"/>
      <c r="H8" s="117"/>
      <c r="I8" s="118">
        <v>100000</v>
      </c>
      <c r="J8" s="119" t="s">
        <v>105</v>
      </c>
      <c r="K8" s="102"/>
      <c r="L8" s="102"/>
      <c r="M8" s="102"/>
      <c r="N8" s="102"/>
      <c r="O8" s="102"/>
      <c r="P8" s="102"/>
    </row>
    <row r="9" spans="1:16" ht="18" customHeight="1" x14ac:dyDescent="0.25">
      <c r="A9" s="114">
        <v>231</v>
      </c>
      <c r="B9" s="115"/>
      <c r="C9" s="115"/>
      <c r="D9" s="116">
        <v>1113</v>
      </c>
      <c r="E9" s="115"/>
      <c r="F9" s="115"/>
      <c r="G9" s="115"/>
      <c r="H9" s="117"/>
      <c r="I9" s="118">
        <v>185000</v>
      </c>
      <c r="J9" s="119" t="s">
        <v>106</v>
      </c>
      <c r="K9" s="102"/>
      <c r="L9" s="102"/>
      <c r="M9" s="102"/>
      <c r="N9" s="102"/>
      <c r="O9" s="102"/>
      <c r="P9" s="102"/>
    </row>
    <row r="10" spans="1:16" ht="18" customHeight="1" x14ac:dyDescent="0.25">
      <c r="A10" s="114">
        <v>231</v>
      </c>
      <c r="B10" s="115"/>
      <c r="C10" s="115"/>
      <c r="D10" s="116">
        <v>1121</v>
      </c>
      <c r="E10" s="115"/>
      <c r="F10" s="115"/>
      <c r="G10" s="115"/>
      <c r="H10" s="117"/>
      <c r="I10" s="118">
        <v>2150000</v>
      </c>
      <c r="J10" s="119" t="s">
        <v>107</v>
      </c>
      <c r="K10" s="102"/>
      <c r="L10" s="102"/>
      <c r="M10" s="102"/>
      <c r="N10" s="102"/>
      <c r="O10" s="102"/>
      <c r="P10" s="102"/>
    </row>
    <row r="11" spans="1:16" ht="18" customHeight="1" x14ac:dyDescent="0.25">
      <c r="A11" s="114">
        <v>231</v>
      </c>
      <c r="B11" s="115"/>
      <c r="C11" s="115"/>
      <c r="D11" s="116">
        <v>1122</v>
      </c>
      <c r="E11" s="115"/>
      <c r="F11" s="115"/>
      <c r="G11" s="115"/>
      <c r="H11" s="117"/>
      <c r="I11" s="118">
        <v>800000</v>
      </c>
      <c r="J11" s="119" t="s">
        <v>108</v>
      </c>
      <c r="K11" s="102"/>
      <c r="L11" s="102"/>
      <c r="M11" s="102"/>
      <c r="N11" s="102"/>
      <c r="O11" s="102"/>
      <c r="P11" s="102"/>
    </row>
    <row r="12" spans="1:16" ht="18" customHeight="1" x14ac:dyDescent="0.25">
      <c r="A12" s="114">
        <v>231</v>
      </c>
      <c r="B12" s="115"/>
      <c r="C12" s="115"/>
      <c r="D12" s="116">
        <v>1211</v>
      </c>
      <c r="E12" s="115"/>
      <c r="F12" s="115"/>
      <c r="G12" s="115"/>
      <c r="H12" s="117"/>
      <c r="I12" s="118">
        <v>5000000</v>
      </c>
      <c r="J12" s="119" t="s">
        <v>109</v>
      </c>
      <c r="K12" s="102"/>
      <c r="L12" s="102"/>
      <c r="M12" s="102"/>
      <c r="N12" s="102"/>
      <c r="O12" s="102"/>
      <c r="P12" s="102"/>
    </row>
    <row r="13" spans="1:16" ht="18" customHeight="1" x14ac:dyDescent="0.25">
      <c r="A13" s="114">
        <v>231</v>
      </c>
      <c r="B13" s="115"/>
      <c r="C13" s="115"/>
      <c r="D13" s="116">
        <v>1334</v>
      </c>
      <c r="E13" s="115"/>
      <c r="F13" s="115"/>
      <c r="G13" s="115"/>
      <c r="H13" s="117"/>
      <c r="I13" s="118">
        <v>50000</v>
      </c>
      <c r="J13" s="119" t="s">
        <v>110</v>
      </c>
      <c r="K13" s="102"/>
      <c r="L13" s="102"/>
      <c r="M13" s="102"/>
      <c r="N13" s="102"/>
      <c r="O13" s="102"/>
      <c r="P13" s="102"/>
    </row>
    <row r="14" spans="1:16" ht="18" customHeight="1" x14ac:dyDescent="0.25">
      <c r="A14" s="114">
        <v>231</v>
      </c>
      <c r="B14" s="115"/>
      <c r="C14" s="115"/>
      <c r="D14" s="116">
        <v>1335</v>
      </c>
      <c r="E14" s="115"/>
      <c r="F14" s="115"/>
      <c r="G14" s="115"/>
      <c r="H14" s="117"/>
      <c r="I14" s="118">
        <v>25000</v>
      </c>
      <c r="J14" s="119" t="s">
        <v>111</v>
      </c>
      <c r="K14" s="102"/>
      <c r="L14" s="102"/>
      <c r="M14" s="102"/>
      <c r="N14" s="102"/>
      <c r="O14" s="102"/>
      <c r="P14" s="102"/>
    </row>
    <row r="15" spans="1:16" ht="18" customHeight="1" x14ac:dyDescent="0.25">
      <c r="A15" s="114">
        <v>231</v>
      </c>
      <c r="B15" s="115"/>
      <c r="C15" s="115"/>
      <c r="D15" s="116">
        <v>1340</v>
      </c>
      <c r="E15" s="115"/>
      <c r="F15" s="115"/>
      <c r="G15" s="115"/>
      <c r="H15" s="117"/>
      <c r="I15" s="118">
        <v>400000</v>
      </c>
      <c r="J15" s="119" t="s">
        <v>112</v>
      </c>
      <c r="K15" s="102"/>
      <c r="L15" s="102"/>
      <c r="M15" s="102"/>
      <c r="N15" s="102"/>
      <c r="O15" s="102"/>
      <c r="P15" s="102"/>
    </row>
    <row r="16" spans="1:16" ht="18" customHeight="1" x14ac:dyDescent="0.25">
      <c r="A16" s="114">
        <v>231</v>
      </c>
      <c r="B16" s="115"/>
      <c r="C16" s="115"/>
      <c r="D16" s="116">
        <v>1341</v>
      </c>
      <c r="E16" s="115"/>
      <c r="F16" s="115"/>
      <c r="G16" s="115"/>
      <c r="H16" s="117"/>
      <c r="I16" s="118">
        <v>30000</v>
      </c>
      <c r="J16" s="119" t="s">
        <v>113</v>
      </c>
      <c r="K16" s="102"/>
      <c r="L16" s="102"/>
      <c r="M16" s="102"/>
      <c r="N16" s="102"/>
      <c r="O16" s="102"/>
      <c r="P16" s="102"/>
    </row>
    <row r="17" spans="1:16" ht="18" customHeight="1" x14ac:dyDescent="0.25">
      <c r="A17" s="114">
        <v>231</v>
      </c>
      <c r="B17" s="115"/>
      <c r="C17" s="115"/>
      <c r="D17" s="116">
        <v>1343</v>
      </c>
      <c r="E17" s="115"/>
      <c r="F17" s="115"/>
      <c r="G17" s="115"/>
      <c r="H17" s="117"/>
      <c r="I17" s="118">
        <v>1300</v>
      </c>
      <c r="J17" s="119" t="s">
        <v>114</v>
      </c>
      <c r="K17" s="102"/>
      <c r="L17" s="102"/>
      <c r="M17" s="102"/>
      <c r="N17" s="102"/>
      <c r="O17" s="102"/>
      <c r="P17" s="102"/>
    </row>
    <row r="18" spans="1:16" ht="18" customHeight="1" x14ac:dyDescent="0.25">
      <c r="A18" s="114">
        <v>231</v>
      </c>
      <c r="B18" s="115"/>
      <c r="C18" s="115"/>
      <c r="D18" s="116">
        <v>1356</v>
      </c>
      <c r="E18" s="115"/>
      <c r="F18" s="115"/>
      <c r="G18" s="115"/>
      <c r="H18" s="117"/>
      <c r="I18" s="118">
        <v>257000</v>
      </c>
      <c r="J18" s="119" t="s">
        <v>115</v>
      </c>
      <c r="K18" s="102"/>
      <c r="L18" s="102"/>
      <c r="M18" s="102"/>
      <c r="N18" s="102"/>
      <c r="O18" s="102"/>
      <c r="P18" s="102"/>
    </row>
    <row r="19" spans="1:16" ht="18" customHeight="1" x14ac:dyDescent="0.25">
      <c r="A19" s="114">
        <v>231</v>
      </c>
      <c r="B19" s="115"/>
      <c r="C19" s="115"/>
      <c r="D19" s="116">
        <v>1681</v>
      </c>
      <c r="E19" s="115"/>
      <c r="F19" s="115"/>
      <c r="G19" s="115"/>
      <c r="H19" s="117"/>
      <c r="I19" s="118">
        <v>60000</v>
      </c>
      <c r="J19" s="119" t="s">
        <v>116</v>
      </c>
      <c r="K19" s="102"/>
      <c r="L19" s="102"/>
      <c r="M19" s="102"/>
      <c r="N19" s="102"/>
      <c r="O19" s="102"/>
      <c r="P19" s="102"/>
    </row>
    <row r="20" spans="1:16" ht="18" customHeight="1" x14ac:dyDescent="0.25">
      <c r="A20" s="114">
        <v>231</v>
      </c>
      <c r="B20" s="115"/>
      <c r="C20" s="115"/>
      <c r="D20" s="116">
        <v>1361</v>
      </c>
      <c r="E20" s="115"/>
      <c r="F20" s="115"/>
      <c r="G20" s="115"/>
      <c r="H20" s="117"/>
      <c r="I20" s="118">
        <v>13000</v>
      </c>
      <c r="J20" s="119" t="s">
        <v>117</v>
      </c>
      <c r="K20" s="102"/>
      <c r="L20" s="102"/>
      <c r="M20" s="102"/>
      <c r="N20" s="102"/>
      <c r="O20" s="102"/>
      <c r="P20" s="102"/>
    </row>
    <row r="21" spans="1:16" ht="18" customHeight="1" thickBot="1" x14ac:dyDescent="0.3">
      <c r="A21" s="120">
        <v>231</v>
      </c>
      <c r="B21" s="121"/>
      <c r="C21" s="121"/>
      <c r="D21" s="122">
        <v>1511</v>
      </c>
      <c r="E21" s="121"/>
      <c r="F21" s="121"/>
      <c r="G21" s="121"/>
      <c r="H21" s="123"/>
      <c r="I21" s="124">
        <v>900000</v>
      </c>
      <c r="J21" s="125" t="s">
        <v>118</v>
      </c>
      <c r="K21" s="102"/>
      <c r="L21" s="102"/>
      <c r="M21" s="102"/>
      <c r="N21" s="102"/>
      <c r="O21" s="102"/>
      <c r="P21" s="102"/>
    </row>
    <row r="22" spans="1:16" ht="18" customHeight="1" x14ac:dyDescent="0.25">
      <c r="A22" s="108">
        <v>231</v>
      </c>
      <c r="B22" s="109"/>
      <c r="C22" s="109"/>
      <c r="D22" s="110">
        <v>4112</v>
      </c>
      <c r="E22" s="109"/>
      <c r="F22" s="109"/>
      <c r="G22" s="109"/>
      <c r="H22" s="111"/>
      <c r="I22" s="112">
        <v>161900</v>
      </c>
      <c r="J22" s="113" t="s">
        <v>119</v>
      </c>
      <c r="K22" s="102"/>
      <c r="L22" s="102"/>
      <c r="M22" s="102"/>
      <c r="N22" s="102"/>
      <c r="O22" s="102"/>
      <c r="P22" s="102"/>
    </row>
    <row r="23" spans="1:16" ht="18" customHeight="1" x14ac:dyDescent="0.25">
      <c r="A23" s="114">
        <v>231</v>
      </c>
      <c r="B23" s="115"/>
      <c r="C23" s="115"/>
      <c r="D23" s="116">
        <v>4121</v>
      </c>
      <c r="E23" s="115"/>
      <c r="F23" s="115"/>
      <c r="G23" s="115"/>
      <c r="H23" s="117"/>
      <c r="I23" s="118">
        <v>0</v>
      </c>
      <c r="J23" s="119" t="s">
        <v>120</v>
      </c>
      <c r="K23" s="102"/>
      <c r="L23" s="102"/>
      <c r="M23" s="102"/>
      <c r="N23" s="102"/>
      <c r="O23" s="102"/>
      <c r="P23" s="102"/>
    </row>
    <row r="24" spans="1:16" ht="18" customHeight="1" x14ac:dyDescent="0.25">
      <c r="A24" s="114">
        <v>231</v>
      </c>
      <c r="B24" s="115"/>
      <c r="C24" s="115"/>
      <c r="D24" s="116">
        <v>4116</v>
      </c>
      <c r="E24" s="115">
        <v>13101</v>
      </c>
      <c r="F24" s="115"/>
      <c r="G24" s="115"/>
      <c r="H24" s="117"/>
      <c r="I24" s="118">
        <v>90000</v>
      </c>
      <c r="J24" s="119" t="s">
        <v>121</v>
      </c>
      <c r="K24" s="102"/>
      <c r="L24" s="102"/>
      <c r="M24" s="102"/>
      <c r="N24" s="102"/>
      <c r="O24" s="102"/>
      <c r="P24" s="102"/>
    </row>
    <row r="25" spans="1:16" ht="18" customHeight="1" x14ac:dyDescent="0.25">
      <c r="A25" s="114">
        <v>231</v>
      </c>
      <c r="B25" s="115"/>
      <c r="C25" s="115"/>
      <c r="D25" s="116"/>
      <c r="E25" s="115"/>
      <c r="F25" s="115"/>
      <c r="G25" s="115"/>
      <c r="H25" s="117"/>
      <c r="I25" s="118"/>
      <c r="J25" s="119"/>
      <c r="K25" s="102"/>
      <c r="L25" s="102"/>
      <c r="M25" s="102"/>
      <c r="N25" s="102"/>
      <c r="O25" s="102"/>
      <c r="P25" s="102"/>
    </row>
    <row r="26" spans="1:16" ht="18" customHeight="1" x14ac:dyDescent="0.25">
      <c r="A26" s="114">
        <v>231</v>
      </c>
      <c r="B26" s="115"/>
      <c r="C26" s="115"/>
      <c r="D26" s="110"/>
      <c r="E26" s="109"/>
      <c r="F26" s="109"/>
      <c r="G26" s="109"/>
      <c r="H26" s="111"/>
      <c r="I26" s="112"/>
      <c r="J26" s="119"/>
      <c r="K26" s="102"/>
      <c r="L26" s="102"/>
      <c r="M26" s="102"/>
      <c r="N26" s="102"/>
      <c r="O26" s="102"/>
      <c r="P26" s="102"/>
    </row>
    <row r="27" spans="1:16" ht="18" customHeight="1" x14ac:dyDescent="0.25">
      <c r="A27" s="114">
        <v>231</v>
      </c>
      <c r="B27" s="115"/>
      <c r="C27" s="115"/>
      <c r="D27" s="116"/>
      <c r="E27" s="115"/>
      <c r="F27" s="115"/>
      <c r="G27" s="115"/>
      <c r="H27" s="117"/>
      <c r="I27" s="118"/>
      <c r="J27" s="119"/>
      <c r="K27" s="102"/>
      <c r="L27" s="102"/>
      <c r="M27" s="102"/>
      <c r="N27" s="102"/>
      <c r="O27" s="102"/>
      <c r="P27" s="102"/>
    </row>
    <row r="28" spans="1:16" ht="18" customHeight="1" thickBot="1" x14ac:dyDescent="0.3">
      <c r="A28" s="126">
        <v>231</v>
      </c>
      <c r="B28" s="127"/>
      <c r="C28" s="115"/>
      <c r="D28" s="116"/>
      <c r="E28" s="115"/>
      <c r="F28" s="115"/>
      <c r="G28" s="115"/>
      <c r="H28" s="117"/>
      <c r="I28" s="128"/>
      <c r="J28" s="129"/>
      <c r="K28" s="102"/>
      <c r="L28" s="102"/>
      <c r="M28" s="102"/>
      <c r="N28" s="102"/>
      <c r="O28" s="102"/>
      <c r="P28" s="102"/>
    </row>
    <row r="29" spans="1:16" ht="18" customHeight="1" thickBot="1" x14ac:dyDescent="0.3">
      <c r="A29" s="370" t="s">
        <v>122</v>
      </c>
      <c r="B29" s="371"/>
      <c r="C29" s="371"/>
      <c r="D29" s="371"/>
      <c r="E29" s="371"/>
      <c r="F29" s="371"/>
      <c r="G29" s="372"/>
      <c r="H29" s="130">
        <f>H7+H8+H9+H10+H11+H12+H13+H14+H15+H16+H17+H18+H19+H20+H21+H22+H23+H24+H25+H26+H27+H28</f>
        <v>0</v>
      </c>
      <c r="I29" s="131">
        <f>I7+I8+I9+I10+I11+I12+I13+I14+I15+I16+I17+I18+I19+I20+I21+I22+I23+I24+I25+I26+I27+I28</f>
        <v>12723200</v>
      </c>
      <c r="J29" s="132"/>
      <c r="K29" s="102"/>
      <c r="L29" s="102"/>
      <c r="M29" s="102"/>
      <c r="N29" s="102"/>
      <c r="O29" s="102"/>
      <c r="P29" s="102"/>
    </row>
    <row r="30" spans="1:16" ht="18" customHeight="1" thickBot="1" x14ac:dyDescent="0.3">
      <c r="A30" s="373" t="s">
        <v>123</v>
      </c>
      <c r="B30" s="374"/>
      <c r="C30" s="374"/>
      <c r="D30" s="374"/>
      <c r="E30" s="374"/>
      <c r="F30" s="374"/>
      <c r="G30" s="375"/>
      <c r="H30" s="133">
        <f>H29+H60+H92+H123+H154</f>
        <v>0</v>
      </c>
      <c r="I30" s="134">
        <f>I29+I60+I92+I123+I154</f>
        <v>14182400</v>
      </c>
      <c r="J30" s="132"/>
      <c r="K30" s="102"/>
      <c r="L30" s="102"/>
      <c r="M30" s="102"/>
      <c r="N30" s="102"/>
      <c r="O30" s="102"/>
      <c r="P30" s="102"/>
    </row>
    <row r="31" spans="1:16" ht="18" customHeight="1" x14ac:dyDescent="0.25">
      <c r="A31" s="135"/>
      <c r="B31" s="135"/>
      <c r="C31" s="135"/>
      <c r="D31" s="135"/>
      <c r="E31" s="135"/>
      <c r="F31" s="135"/>
      <c r="G31" s="135"/>
      <c r="H31" s="136"/>
      <c r="I31" s="136"/>
      <c r="J31" s="137"/>
      <c r="K31" s="102"/>
      <c r="L31" s="102"/>
      <c r="M31" s="102"/>
      <c r="N31" s="102"/>
      <c r="O31" s="102"/>
      <c r="P31" s="102"/>
    </row>
    <row r="32" spans="1:16" ht="26.25" customHeight="1" x14ac:dyDescent="0.3">
      <c r="A32" s="357" t="s">
        <v>442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</row>
    <row r="33" spans="1:16" ht="18" customHeight="1" x14ac:dyDescent="0.25">
      <c r="A33" s="359" t="s">
        <v>84</v>
      </c>
      <c r="B33" s="359"/>
      <c r="C33" s="359"/>
      <c r="D33" s="359"/>
      <c r="E33" s="102"/>
      <c r="F33" s="360" t="s">
        <v>85</v>
      </c>
      <c r="G33" s="360"/>
      <c r="H33" s="360"/>
      <c r="I33" s="360"/>
      <c r="J33" s="103"/>
      <c r="K33" s="102"/>
      <c r="L33" s="102"/>
      <c r="M33" s="102"/>
      <c r="N33" s="102"/>
      <c r="O33" s="102"/>
      <c r="P33" s="102"/>
    </row>
    <row r="34" spans="1:16" ht="18" customHeight="1" x14ac:dyDescent="0.25">
      <c r="A34" s="361" t="s">
        <v>86</v>
      </c>
      <c r="B34" s="361"/>
      <c r="C34" s="361"/>
      <c r="D34" s="361"/>
      <c r="E34" s="361"/>
      <c r="F34" s="361"/>
      <c r="G34" s="361"/>
      <c r="H34" s="361"/>
      <c r="I34" s="361"/>
      <c r="J34" s="104" t="s">
        <v>87</v>
      </c>
      <c r="K34" s="102"/>
      <c r="L34" s="102"/>
      <c r="M34" s="102"/>
      <c r="N34" s="102"/>
      <c r="O34" s="102"/>
      <c r="P34" s="102"/>
    </row>
    <row r="35" spans="1:16" ht="18" customHeight="1" thickBot="1" x14ac:dyDescent="0.3">
      <c r="A35" s="362" t="s">
        <v>88</v>
      </c>
      <c r="B35" s="36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</row>
    <row r="36" spans="1:16" ht="18" customHeight="1" x14ac:dyDescent="0.25">
      <c r="A36" s="363" t="s">
        <v>90</v>
      </c>
      <c r="B36" s="364"/>
      <c r="C36" s="365"/>
      <c r="D36" s="366" t="s">
        <v>91</v>
      </c>
      <c r="E36" s="367"/>
      <c r="F36" s="366" t="s">
        <v>92</v>
      </c>
      <c r="G36" s="367"/>
      <c r="H36" s="366" t="s">
        <v>93</v>
      </c>
      <c r="I36" s="367"/>
      <c r="J36" s="368" t="s">
        <v>94</v>
      </c>
      <c r="K36" s="102"/>
      <c r="L36" s="102"/>
      <c r="M36" s="102"/>
      <c r="N36" s="102"/>
      <c r="O36" s="102"/>
      <c r="P36" s="102"/>
    </row>
    <row r="37" spans="1:16" ht="26.25" customHeight="1" thickBot="1" x14ac:dyDescent="0.3">
      <c r="A37" s="105" t="s">
        <v>95</v>
      </c>
      <c r="B37" s="106" t="s">
        <v>96</v>
      </c>
      <c r="C37" s="106" t="s">
        <v>97</v>
      </c>
      <c r="D37" s="106" t="s">
        <v>98</v>
      </c>
      <c r="E37" s="106" t="s">
        <v>99</v>
      </c>
      <c r="F37" s="106" t="s">
        <v>100</v>
      </c>
      <c r="G37" s="106" t="s">
        <v>101</v>
      </c>
      <c r="H37" s="107" t="s">
        <v>102</v>
      </c>
      <c r="I37" s="107" t="s">
        <v>103</v>
      </c>
      <c r="J37" s="369"/>
      <c r="K37" s="102"/>
      <c r="L37" s="102"/>
      <c r="M37" s="102"/>
      <c r="N37" s="102"/>
      <c r="O37" s="102"/>
      <c r="P37" s="102"/>
    </row>
    <row r="38" spans="1:16" ht="18" customHeight="1" thickTop="1" x14ac:dyDescent="0.25">
      <c r="A38" s="108">
        <v>231</v>
      </c>
      <c r="B38" s="109"/>
      <c r="C38" s="115">
        <v>6330</v>
      </c>
      <c r="D38" s="116">
        <v>4134</v>
      </c>
      <c r="E38" s="115"/>
      <c r="F38" s="115"/>
      <c r="G38" s="115"/>
      <c r="H38" s="117"/>
      <c r="I38" s="128">
        <v>0</v>
      </c>
      <c r="J38" s="129" t="s">
        <v>124</v>
      </c>
      <c r="K38" s="102"/>
      <c r="L38" s="102"/>
      <c r="M38" s="102"/>
      <c r="N38" s="102"/>
      <c r="O38" s="102"/>
      <c r="P38" s="102"/>
    </row>
    <row r="39" spans="1:16" ht="18" customHeight="1" x14ac:dyDescent="0.25">
      <c r="A39" s="114">
        <v>231</v>
      </c>
      <c r="B39" s="115"/>
      <c r="C39" s="115">
        <v>6330</v>
      </c>
      <c r="D39" s="116">
        <v>4134</v>
      </c>
      <c r="E39" s="115"/>
      <c r="F39" s="115"/>
      <c r="G39" s="115"/>
      <c r="H39" s="117"/>
      <c r="I39" s="128">
        <v>0</v>
      </c>
      <c r="J39" s="129" t="s">
        <v>125</v>
      </c>
      <c r="K39" s="102"/>
      <c r="L39" s="102"/>
      <c r="M39" s="102"/>
      <c r="N39" s="102"/>
      <c r="O39" s="102"/>
      <c r="P39" s="102"/>
    </row>
    <row r="40" spans="1:16" ht="18" customHeight="1" x14ac:dyDescent="0.25">
      <c r="A40" s="114">
        <v>231</v>
      </c>
      <c r="B40" s="115"/>
      <c r="C40" s="115"/>
      <c r="D40" s="138"/>
      <c r="E40" s="115"/>
      <c r="F40" s="115"/>
      <c r="G40" s="115"/>
      <c r="H40" s="117"/>
      <c r="I40" s="128"/>
      <c r="J40" s="119"/>
      <c r="K40" s="102"/>
      <c r="L40" s="102"/>
      <c r="M40" s="102"/>
      <c r="N40" s="102"/>
      <c r="O40" s="102"/>
      <c r="P40" s="102"/>
    </row>
    <row r="41" spans="1:16" ht="18" customHeight="1" x14ac:dyDescent="0.25">
      <c r="A41" s="114">
        <v>231</v>
      </c>
      <c r="B41" s="115"/>
      <c r="C41" s="115"/>
      <c r="D41" s="116"/>
      <c r="E41" s="115"/>
      <c r="F41" s="115"/>
      <c r="G41" s="115"/>
      <c r="H41" s="117"/>
      <c r="I41" s="128"/>
      <c r="J41" s="119"/>
      <c r="K41" s="102"/>
      <c r="L41" s="102"/>
      <c r="M41" s="102"/>
      <c r="N41" s="102"/>
      <c r="O41" s="102"/>
      <c r="P41" s="102"/>
    </row>
    <row r="42" spans="1:16" ht="18" customHeight="1" x14ac:dyDescent="0.25">
      <c r="A42" s="114">
        <v>231</v>
      </c>
      <c r="B42" s="115"/>
      <c r="C42" s="115"/>
      <c r="D42" s="116"/>
      <c r="E42" s="115"/>
      <c r="F42" s="115"/>
      <c r="G42" s="115"/>
      <c r="H42" s="117"/>
      <c r="I42" s="128"/>
      <c r="J42" s="119"/>
      <c r="K42" s="102"/>
      <c r="L42" s="102"/>
      <c r="M42" s="102"/>
      <c r="N42" s="102"/>
      <c r="O42" s="102"/>
      <c r="P42" s="102"/>
    </row>
    <row r="43" spans="1:16" ht="18" customHeight="1" x14ac:dyDescent="0.25">
      <c r="A43" s="114">
        <v>231</v>
      </c>
      <c r="B43" s="115"/>
      <c r="C43" s="115"/>
      <c r="D43" s="116"/>
      <c r="E43" s="115"/>
      <c r="F43" s="115"/>
      <c r="G43" s="115"/>
      <c r="H43" s="117"/>
      <c r="I43" s="128"/>
      <c r="J43" s="119"/>
      <c r="K43" s="102"/>
      <c r="L43" s="102"/>
      <c r="M43" s="102"/>
      <c r="N43" s="102"/>
      <c r="O43" s="102"/>
      <c r="P43" s="102"/>
    </row>
    <row r="44" spans="1:16" ht="18" customHeight="1" x14ac:dyDescent="0.25">
      <c r="A44" s="114">
        <v>231</v>
      </c>
      <c r="B44" s="115"/>
      <c r="C44" s="115"/>
      <c r="D44" s="116"/>
      <c r="E44" s="115"/>
      <c r="F44" s="115"/>
      <c r="G44" s="115"/>
      <c r="H44" s="117"/>
      <c r="I44" s="128"/>
      <c r="J44" s="119"/>
      <c r="K44" s="102"/>
      <c r="L44" s="102"/>
      <c r="M44" s="102"/>
      <c r="N44" s="102"/>
      <c r="O44" s="102"/>
      <c r="P44" s="102"/>
    </row>
    <row r="45" spans="1:16" ht="18" customHeight="1" x14ac:dyDescent="0.25">
      <c r="A45" s="114">
        <v>231</v>
      </c>
      <c r="B45" s="115"/>
      <c r="C45" s="115"/>
      <c r="D45" s="116"/>
      <c r="E45" s="115"/>
      <c r="F45" s="115"/>
      <c r="G45" s="115"/>
      <c r="H45" s="117"/>
      <c r="I45" s="128"/>
      <c r="J45" s="119"/>
      <c r="K45" s="102"/>
      <c r="L45" s="102"/>
      <c r="M45" s="102"/>
      <c r="N45" s="102"/>
      <c r="O45" s="102"/>
      <c r="P45" s="102"/>
    </row>
    <row r="46" spans="1:16" ht="18" customHeight="1" x14ac:dyDescent="0.25">
      <c r="A46" s="114">
        <v>231</v>
      </c>
      <c r="B46" s="115"/>
      <c r="C46" s="115"/>
      <c r="D46" s="116"/>
      <c r="E46" s="115"/>
      <c r="F46" s="115"/>
      <c r="G46" s="115"/>
      <c r="H46" s="117"/>
      <c r="I46" s="128"/>
      <c r="J46" s="119"/>
      <c r="K46" s="102"/>
      <c r="L46" s="102"/>
      <c r="M46" s="102"/>
      <c r="N46" s="102"/>
      <c r="O46" s="102"/>
      <c r="P46" s="102"/>
    </row>
    <row r="47" spans="1:16" ht="18" customHeight="1" x14ac:dyDescent="0.25">
      <c r="A47" s="114">
        <v>231</v>
      </c>
      <c r="B47" s="115"/>
      <c r="C47" s="115"/>
      <c r="D47" s="116"/>
      <c r="E47" s="115"/>
      <c r="F47" s="115"/>
      <c r="G47" s="115"/>
      <c r="H47" s="117"/>
      <c r="I47" s="128"/>
      <c r="J47" s="119"/>
      <c r="K47" s="102"/>
      <c r="L47" s="102"/>
      <c r="M47" s="102"/>
      <c r="N47" s="102"/>
      <c r="O47" s="102"/>
      <c r="P47" s="102"/>
    </row>
    <row r="48" spans="1:16" ht="18" customHeight="1" x14ac:dyDescent="0.25">
      <c r="A48" s="114">
        <v>231</v>
      </c>
      <c r="B48" s="115"/>
      <c r="C48" s="115"/>
      <c r="D48" s="116"/>
      <c r="E48" s="115"/>
      <c r="F48" s="115"/>
      <c r="G48" s="115"/>
      <c r="H48" s="117"/>
      <c r="I48" s="128"/>
      <c r="J48" s="119"/>
      <c r="K48" s="102"/>
      <c r="L48" s="102"/>
      <c r="M48" s="102"/>
      <c r="N48" s="102"/>
      <c r="O48" s="102"/>
      <c r="P48" s="102"/>
    </row>
    <row r="49" spans="1:16" ht="18" customHeight="1" x14ac:dyDescent="0.25">
      <c r="A49" s="114">
        <v>231</v>
      </c>
      <c r="B49" s="115"/>
      <c r="C49" s="115"/>
      <c r="D49" s="116"/>
      <c r="E49" s="115"/>
      <c r="F49" s="115"/>
      <c r="G49" s="115"/>
      <c r="H49" s="117"/>
      <c r="I49" s="128"/>
      <c r="J49" s="119"/>
      <c r="K49" s="102"/>
      <c r="L49" s="102"/>
      <c r="M49" s="102"/>
      <c r="N49" s="102"/>
      <c r="O49" s="102"/>
      <c r="P49" s="102"/>
    </row>
    <row r="50" spans="1:16" ht="18" customHeight="1" x14ac:dyDescent="0.25">
      <c r="A50" s="114">
        <v>231</v>
      </c>
      <c r="B50" s="115"/>
      <c r="C50" s="115"/>
      <c r="D50" s="116"/>
      <c r="E50" s="115"/>
      <c r="F50" s="115"/>
      <c r="G50" s="115"/>
      <c r="H50" s="117"/>
      <c r="I50" s="128"/>
      <c r="J50" s="119"/>
      <c r="K50" s="102"/>
      <c r="L50" s="102"/>
      <c r="M50" s="102"/>
      <c r="N50" s="102"/>
      <c r="O50" s="102"/>
      <c r="P50" s="102"/>
    </row>
    <row r="51" spans="1:16" ht="18" customHeight="1" thickBot="1" x14ac:dyDescent="0.3">
      <c r="A51" s="120">
        <v>231</v>
      </c>
      <c r="B51" s="121"/>
      <c r="C51" s="121"/>
      <c r="D51" s="122"/>
      <c r="E51" s="121"/>
      <c r="F51" s="121"/>
      <c r="G51" s="121"/>
      <c r="H51" s="123"/>
      <c r="I51" s="139"/>
      <c r="J51" s="125"/>
      <c r="K51" s="102"/>
      <c r="L51" s="102"/>
      <c r="M51" s="102"/>
      <c r="N51" s="102"/>
      <c r="O51" s="102"/>
      <c r="P51" s="102"/>
    </row>
    <row r="52" spans="1:16" ht="18" customHeight="1" x14ac:dyDescent="0.25">
      <c r="A52" s="108">
        <v>231</v>
      </c>
      <c r="B52" s="109"/>
      <c r="C52" s="109"/>
      <c r="D52" s="110"/>
      <c r="E52" s="109"/>
      <c r="F52" s="109"/>
      <c r="G52" s="109"/>
      <c r="H52" s="111"/>
      <c r="I52" s="140"/>
      <c r="J52" s="113"/>
      <c r="K52" s="102"/>
      <c r="L52" s="102"/>
      <c r="M52" s="102"/>
      <c r="N52" s="102"/>
      <c r="O52" s="102"/>
      <c r="P52" s="102"/>
    </row>
    <row r="53" spans="1:16" ht="18" customHeight="1" x14ac:dyDescent="0.25">
      <c r="A53" s="114">
        <v>231</v>
      </c>
      <c r="B53" s="115"/>
      <c r="C53" s="115"/>
      <c r="D53" s="116"/>
      <c r="E53" s="115"/>
      <c r="F53" s="115"/>
      <c r="G53" s="115"/>
      <c r="H53" s="117"/>
      <c r="I53" s="128"/>
      <c r="J53" s="119"/>
      <c r="K53" s="102"/>
      <c r="L53" s="102"/>
      <c r="M53" s="102"/>
      <c r="N53" s="102"/>
      <c r="O53" s="102"/>
      <c r="P53" s="102"/>
    </row>
    <row r="54" spans="1:16" ht="18" customHeight="1" x14ac:dyDescent="0.25">
      <c r="A54" s="114">
        <v>231</v>
      </c>
      <c r="B54" s="115"/>
      <c r="C54" s="115"/>
      <c r="D54" s="116"/>
      <c r="E54" s="115"/>
      <c r="F54" s="115"/>
      <c r="G54" s="115"/>
      <c r="H54" s="117"/>
      <c r="I54" s="128"/>
      <c r="J54" s="119"/>
      <c r="K54" s="102"/>
      <c r="L54" s="102"/>
      <c r="M54" s="102"/>
      <c r="N54" s="102"/>
      <c r="O54" s="102"/>
      <c r="P54" s="102"/>
    </row>
    <row r="55" spans="1:16" ht="18" customHeight="1" x14ac:dyDescent="0.25">
      <c r="A55" s="114">
        <v>231</v>
      </c>
      <c r="B55" s="115"/>
      <c r="C55" s="115"/>
      <c r="D55" s="116"/>
      <c r="E55" s="115"/>
      <c r="F55" s="115"/>
      <c r="G55" s="115"/>
      <c r="H55" s="117"/>
      <c r="I55" s="128"/>
      <c r="J55" s="119"/>
      <c r="K55" s="102"/>
      <c r="L55" s="102"/>
      <c r="M55" s="102"/>
      <c r="N55" s="102"/>
      <c r="O55" s="102"/>
      <c r="P55" s="102"/>
    </row>
    <row r="56" spans="1:16" ht="18" customHeight="1" x14ac:dyDescent="0.25">
      <c r="A56" s="114">
        <v>231</v>
      </c>
      <c r="B56" s="115"/>
      <c r="C56" s="115"/>
      <c r="D56" s="116"/>
      <c r="E56" s="115"/>
      <c r="F56" s="115"/>
      <c r="G56" s="115"/>
      <c r="H56" s="117"/>
      <c r="I56" s="128"/>
      <c r="J56" s="119"/>
      <c r="K56" s="102"/>
      <c r="L56" s="102"/>
      <c r="M56" s="102"/>
      <c r="N56" s="102"/>
      <c r="O56" s="102"/>
      <c r="P56" s="102"/>
    </row>
    <row r="57" spans="1:16" ht="18" customHeight="1" x14ac:dyDescent="0.25">
      <c r="A57" s="114">
        <v>231</v>
      </c>
      <c r="B57" s="115"/>
      <c r="C57" s="115"/>
      <c r="D57" s="116"/>
      <c r="E57" s="115"/>
      <c r="F57" s="115"/>
      <c r="G57" s="115"/>
      <c r="H57" s="117"/>
      <c r="I57" s="128"/>
      <c r="J57" s="119"/>
      <c r="K57" s="102"/>
      <c r="L57" s="102"/>
      <c r="M57" s="102"/>
      <c r="N57" s="102"/>
      <c r="O57" s="102"/>
      <c r="P57" s="102"/>
    </row>
    <row r="58" spans="1:16" ht="18" customHeight="1" x14ac:dyDescent="0.25">
      <c r="A58" s="114">
        <v>231</v>
      </c>
      <c r="B58" s="115"/>
      <c r="C58" s="115"/>
      <c r="D58" s="116"/>
      <c r="E58" s="115"/>
      <c r="F58" s="115"/>
      <c r="G58" s="115"/>
      <c r="H58" s="117"/>
      <c r="I58" s="128"/>
      <c r="J58" s="119"/>
      <c r="K58" s="102"/>
      <c r="L58" s="102"/>
      <c r="M58" s="102"/>
      <c r="N58" s="102"/>
      <c r="O58" s="102"/>
      <c r="P58" s="102"/>
    </row>
    <row r="59" spans="1:16" ht="18" customHeight="1" thickBot="1" x14ac:dyDescent="0.3">
      <c r="A59" s="126">
        <v>231</v>
      </c>
      <c r="B59" s="127"/>
      <c r="C59" s="127"/>
      <c r="D59" s="141"/>
      <c r="E59" s="127"/>
      <c r="F59" s="127"/>
      <c r="G59" s="127"/>
      <c r="H59" s="142"/>
      <c r="I59" s="143"/>
      <c r="J59" s="144"/>
      <c r="K59" s="102"/>
      <c r="L59" s="102"/>
      <c r="M59" s="102"/>
      <c r="N59" s="102"/>
      <c r="O59" s="102"/>
      <c r="P59" s="102"/>
    </row>
    <row r="60" spans="1:16" ht="18" customHeight="1" thickBot="1" x14ac:dyDescent="0.3">
      <c r="A60" s="370" t="s">
        <v>122</v>
      </c>
      <c r="B60" s="371"/>
      <c r="C60" s="371"/>
      <c r="D60" s="371"/>
      <c r="E60" s="371"/>
      <c r="F60" s="371"/>
      <c r="G60" s="372"/>
      <c r="H60" s="130">
        <f>H38+H39+H40+H41+H42+H43+H44+H45+H46+H47+H48+H49+H50+H51</f>
        <v>0</v>
      </c>
      <c r="I60" s="131">
        <f>I38+I39+I40+I41+I42+I43+I44+I45+I46+I47+I48+I49+I50+I51</f>
        <v>0</v>
      </c>
      <c r="J60" s="132"/>
      <c r="K60" s="102"/>
      <c r="L60" s="102"/>
      <c r="M60" s="102"/>
      <c r="N60" s="102"/>
      <c r="O60" s="102"/>
      <c r="P60" s="102"/>
    </row>
    <row r="61" spans="1:16" ht="18" customHeight="1" x14ac:dyDescent="0.25">
      <c r="A61" s="145"/>
      <c r="B61" s="145"/>
      <c r="C61" s="145"/>
      <c r="D61" s="145"/>
      <c r="E61" s="145"/>
      <c r="F61" s="145"/>
      <c r="G61" s="145"/>
      <c r="H61" s="146"/>
      <c r="I61" s="146"/>
      <c r="J61" s="137"/>
      <c r="K61" s="102"/>
      <c r="L61" s="102"/>
      <c r="M61" s="102"/>
      <c r="N61" s="102"/>
      <c r="O61" s="102"/>
      <c r="P61" s="102"/>
    </row>
    <row r="62" spans="1:16" ht="18" customHeight="1" x14ac:dyDescent="0.25">
      <c r="A62" s="102"/>
      <c r="B62" s="102"/>
      <c r="C62" s="102"/>
      <c r="D62" s="102"/>
      <c r="E62" s="102"/>
      <c r="F62" s="102"/>
      <c r="G62" s="102"/>
      <c r="H62" s="147"/>
      <c r="I62" s="147"/>
      <c r="J62" s="102"/>
      <c r="K62" s="102"/>
      <c r="L62" s="102"/>
      <c r="M62" s="102"/>
      <c r="N62" s="102"/>
      <c r="O62" s="102"/>
      <c r="P62" s="102"/>
    </row>
    <row r="63" spans="1:16" ht="26.25" customHeight="1" x14ac:dyDescent="0.3">
      <c r="A63" s="357" t="s">
        <v>442</v>
      </c>
      <c r="B63" s="358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</row>
    <row r="64" spans="1:16" ht="18" customHeight="1" x14ac:dyDescent="0.25">
      <c r="A64" s="359" t="s">
        <v>84</v>
      </c>
      <c r="B64" s="359"/>
      <c r="C64" s="359"/>
      <c r="D64" s="359"/>
      <c r="E64" s="102"/>
      <c r="F64" s="360" t="s">
        <v>126</v>
      </c>
      <c r="G64" s="360"/>
      <c r="H64" s="360"/>
      <c r="I64" s="360"/>
      <c r="J64" s="103"/>
      <c r="K64" s="102"/>
      <c r="L64" s="102"/>
      <c r="M64" s="102"/>
      <c r="N64" s="102"/>
      <c r="O64" s="102"/>
      <c r="P64" s="102"/>
    </row>
    <row r="65" spans="1:16" ht="18" customHeight="1" x14ac:dyDescent="0.25">
      <c r="A65" s="361" t="s">
        <v>86</v>
      </c>
      <c r="B65" s="361"/>
      <c r="C65" s="361"/>
      <c r="D65" s="361"/>
      <c r="E65" s="361"/>
      <c r="F65" s="361"/>
      <c r="G65" s="361"/>
      <c r="H65" s="361"/>
      <c r="I65" s="361"/>
      <c r="J65" s="104" t="s">
        <v>87</v>
      </c>
      <c r="K65" s="102"/>
      <c r="L65" s="102"/>
      <c r="M65" s="102"/>
      <c r="N65" s="102"/>
      <c r="O65" s="102"/>
      <c r="P65" s="102"/>
    </row>
    <row r="66" spans="1:16" ht="18" customHeight="1" thickBot="1" x14ac:dyDescent="0.3">
      <c r="A66" s="362" t="s">
        <v>127</v>
      </c>
      <c r="B66" s="36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</row>
    <row r="67" spans="1:16" ht="18" customHeight="1" x14ac:dyDescent="0.25">
      <c r="A67" s="363" t="s">
        <v>90</v>
      </c>
      <c r="B67" s="364"/>
      <c r="C67" s="365"/>
      <c r="D67" s="366" t="s">
        <v>91</v>
      </c>
      <c r="E67" s="367"/>
      <c r="F67" s="366" t="s">
        <v>92</v>
      </c>
      <c r="G67" s="367"/>
      <c r="H67" s="366" t="s">
        <v>93</v>
      </c>
      <c r="I67" s="367"/>
      <c r="J67" s="368" t="s">
        <v>94</v>
      </c>
      <c r="K67" s="102"/>
      <c r="L67" s="102"/>
      <c r="M67" s="102"/>
      <c r="N67" s="102"/>
      <c r="O67" s="102"/>
      <c r="P67" s="102"/>
    </row>
    <row r="68" spans="1:16" ht="26.25" customHeight="1" thickBot="1" x14ac:dyDescent="0.3">
      <c r="A68" s="105" t="s">
        <v>95</v>
      </c>
      <c r="B68" s="106" t="s">
        <v>96</v>
      </c>
      <c r="C68" s="106" t="s">
        <v>97</v>
      </c>
      <c r="D68" s="106" t="s">
        <v>98</v>
      </c>
      <c r="E68" s="106" t="s">
        <v>99</v>
      </c>
      <c r="F68" s="106" t="s">
        <v>100</v>
      </c>
      <c r="G68" s="106" t="s">
        <v>101</v>
      </c>
      <c r="H68" s="107" t="s">
        <v>102</v>
      </c>
      <c r="I68" s="107" t="s">
        <v>103</v>
      </c>
      <c r="J68" s="369"/>
      <c r="K68" s="102"/>
      <c r="L68" s="102"/>
      <c r="M68" s="102"/>
      <c r="N68" s="102"/>
      <c r="O68" s="102"/>
      <c r="P68" s="102"/>
    </row>
    <row r="69" spans="1:16" ht="18" customHeight="1" thickTop="1" x14ac:dyDescent="0.25">
      <c r="A69" s="148">
        <v>231</v>
      </c>
      <c r="B69" s="149"/>
      <c r="C69" s="150">
        <v>2122</v>
      </c>
      <c r="D69" s="150"/>
      <c r="E69" s="149"/>
      <c r="F69" s="149"/>
      <c r="G69" s="149"/>
      <c r="H69" s="151">
        <f>H70</f>
        <v>0</v>
      </c>
      <c r="I69" s="151">
        <f>I70</f>
        <v>10000</v>
      </c>
      <c r="J69" s="152" t="s">
        <v>128</v>
      </c>
      <c r="K69" s="102"/>
      <c r="L69" s="102"/>
      <c r="M69" s="102"/>
      <c r="N69" s="102"/>
      <c r="O69" s="102"/>
      <c r="P69" s="102"/>
    </row>
    <row r="70" spans="1:16" ht="18" customHeight="1" thickBot="1" x14ac:dyDescent="0.3">
      <c r="A70" s="120">
        <v>231</v>
      </c>
      <c r="B70" s="121"/>
      <c r="C70" s="153"/>
      <c r="D70" s="154">
        <v>2329</v>
      </c>
      <c r="E70" s="121"/>
      <c r="F70" s="121"/>
      <c r="G70" s="121"/>
      <c r="H70" s="155"/>
      <c r="I70" s="156">
        <v>10000</v>
      </c>
      <c r="J70" s="125"/>
      <c r="K70" s="102"/>
      <c r="L70" s="102"/>
      <c r="M70" s="102"/>
      <c r="N70" s="102"/>
      <c r="O70" s="102"/>
      <c r="P70" s="102"/>
    </row>
    <row r="71" spans="1:16" ht="18" customHeight="1" x14ac:dyDescent="0.25">
      <c r="A71" s="157">
        <v>231</v>
      </c>
      <c r="B71" s="157"/>
      <c r="C71" s="150">
        <v>2219</v>
      </c>
      <c r="D71" s="150"/>
      <c r="E71" s="157"/>
      <c r="F71" s="157"/>
      <c r="G71" s="157"/>
      <c r="H71" s="151">
        <f>H72</f>
        <v>0</v>
      </c>
      <c r="I71" s="151">
        <f>I72</f>
        <v>0</v>
      </c>
      <c r="J71" s="152" t="s">
        <v>129</v>
      </c>
      <c r="K71" s="102"/>
      <c r="L71" s="102"/>
      <c r="M71" s="102"/>
      <c r="N71" s="102"/>
      <c r="O71" s="102"/>
      <c r="P71" s="102"/>
    </row>
    <row r="72" spans="1:16" ht="18" customHeight="1" thickBot="1" x14ac:dyDescent="0.3">
      <c r="A72" s="158">
        <v>231</v>
      </c>
      <c r="B72" s="158"/>
      <c r="C72" s="159"/>
      <c r="D72" s="154"/>
      <c r="E72" s="158"/>
      <c r="F72" s="158"/>
      <c r="G72" s="158"/>
      <c r="H72" s="155"/>
      <c r="I72" s="156"/>
      <c r="J72" s="160"/>
      <c r="K72" s="102"/>
      <c r="L72" s="102"/>
      <c r="M72" s="102"/>
      <c r="N72" s="102"/>
      <c r="O72" s="102"/>
      <c r="P72" s="102"/>
    </row>
    <row r="73" spans="1:16" ht="18" customHeight="1" x14ac:dyDescent="0.25">
      <c r="A73" s="161">
        <v>231</v>
      </c>
      <c r="B73" s="149"/>
      <c r="C73" s="150">
        <v>2411</v>
      </c>
      <c r="D73" s="162"/>
      <c r="E73" s="149"/>
      <c r="F73" s="149"/>
      <c r="G73" s="149"/>
      <c r="H73" s="151">
        <f>H74+H75</f>
        <v>0</v>
      </c>
      <c r="I73" s="151">
        <f>I74</f>
        <v>193000</v>
      </c>
      <c r="J73" s="152" t="s">
        <v>130</v>
      </c>
      <c r="K73" s="102"/>
      <c r="L73" s="102"/>
      <c r="M73" s="102"/>
      <c r="N73" s="102"/>
      <c r="O73" s="102"/>
      <c r="P73" s="102"/>
    </row>
    <row r="74" spans="1:16" ht="18" customHeight="1" thickBot="1" x14ac:dyDescent="0.3">
      <c r="A74" s="120">
        <v>231</v>
      </c>
      <c r="B74" s="121"/>
      <c r="C74" s="153"/>
      <c r="D74" s="154">
        <v>2111</v>
      </c>
      <c r="E74" s="121"/>
      <c r="F74" s="121"/>
      <c r="G74" s="121"/>
      <c r="H74" s="155"/>
      <c r="I74" s="156">
        <v>193000</v>
      </c>
      <c r="J74" s="125" t="s">
        <v>131</v>
      </c>
      <c r="K74" s="102"/>
      <c r="L74" s="102"/>
      <c r="M74" s="102"/>
      <c r="N74" s="102"/>
      <c r="O74" s="102"/>
      <c r="P74" s="102"/>
    </row>
    <row r="75" spans="1:16" ht="18" customHeight="1" x14ac:dyDescent="0.25">
      <c r="A75" s="157">
        <v>231</v>
      </c>
      <c r="B75" s="157"/>
      <c r="C75" s="150">
        <v>3319</v>
      </c>
      <c r="D75" s="150"/>
      <c r="E75" s="157"/>
      <c r="F75" s="157"/>
      <c r="G75" s="157"/>
      <c r="H75" s="151">
        <f>H76</f>
        <v>0</v>
      </c>
      <c r="I75" s="151">
        <f>I76</f>
        <v>3000</v>
      </c>
      <c r="J75" s="157" t="s">
        <v>132</v>
      </c>
      <c r="K75" s="102"/>
      <c r="L75" s="102"/>
      <c r="M75" s="102"/>
      <c r="N75" s="102"/>
      <c r="O75" s="102"/>
      <c r="P75" s="102"/>
    </row>
    <row r="76" spans="1:16" ht="18" customHeight="1" x14ac:dyDescent="0.25">
      <c r="A76" s="163">
        <v>231</v>
      </c>
      <c r="B76" s="163"/>
      <c r="C76" s="164"/>
      <c r="D76" s="165">
        <v>2112</v>
      </c>
      <c r="E76" s="163"/>
      <c r="F76" s="163"/>
      <c r="G76" s="163"/>
      <c r="H76" s="166"/>
      <c r="I76" s="167">
        <v>3000</v>
      </c>
      <c r="J76" s="168" t="s">
        <v>133</v>
      </c>
      <c r="K76" s="102"/>
      <c r="L76" s="102"/>
      <c r="M76" s="102"/>
      <c r="N76" s="102"/>
      <c r="O76" s="102"/>
      <c r="P76" s="102"/>
    </row>
    <row r="77" spans="1:16" ht="18" customHeight="1" thickBot="1" x14ac:dyDescent="0.3">
      <c r="A77" s="120">
        <v>231</v>
      </c>
      <c r="B77" s="121"/>
      <c r="C77" s="153"/>
      <c r="D77" s="154"/>
      <c r="E77" s="121"/>
      <c r="F77" s="121"/>
      <c r="G77" s="121"/>
      <c r="H77" s="155"/>
      <c r="I77" s="156"/>
      <c r="J77" s="125"/>
      <c r="K77" s="102"/>
      <c r="L77" s="102"/>
      <c r="M77" s="102"/>
      <c r="N77" s="102"/>
      <c r="O77" s="102"/>
      <c r="P77" s="102"/>
    </row>
    <row r="78" spans="1:16" ht="18" customHeight="1" x14ac:dyDescent="0.25">
      <c r="A78" s="148">
        <v>231</v>
      </c>
      <c r="B78" s="149"/>
      <c r="C78" s="150">
        <v>3392</v>
      </c>
      <c r="D78" s="162"/>
      <c r="E78" s="149"/>
      <c r="F78" s="149"/>
      <c r="G78" s="149"/>
      <c r="H78" s="151">
        <f>H79+H80</f>
        <v>0</v>
      </c>
      <c r="I78" s="151">
        <f>I79+I80</f>
        <v>132000</v>
      </c>
      <c r="J78" s="152" t="s">
        <v>134</v>
      </c>
      <c r="K78" s="102"/>
      <c r="L78" s="102"/>
      <c r="M78" s="102"/>
      <c r="N78" s="102"/>
      <c r="O78" s="102"/>
      <c r="P78" s="102"/>
    </row>
    <row r="79" spans="1:16" ht="18" customHeight="1" x14ac:dyDescent="0.25">
      <c r="A79" s="114">
        <v>231</v>
      </c>
      <c r="B79" s="115"/>
      <c r="C79" s="169"/>
      <c r="D79" s="165">
        <v>2111</v>
      </c>
      <c r="E79" s="115"/>
      <c r="F79" s="115"/>
      <c r="G79" s="115"/>
      <c r="H79" s="166"/>
      <c r="I79" s="167">
        <v>114000</v>
      </c>
      <c r="J79" s="119" t="s">
        <v>135</v>
      </c>
      <c r="K79" s="102"/>
      <c r="L79" s="102"/>
      <c r="M79" s="102"/>
      <c r="N79" s="102"/>
      <c r="O79" s="102"/>
      <c r="P79" s="102"/>
    </row>
    <row r="80" spans="1:16" ht="18" customHeight="1" thickBot="1" x14ac:dyDescent="0.3">
      <c r="A80" s="114">
        <v>231</v>
      </c>
      <c r="B80" s="115"/>
      <c r="C80" s="169"/>
      <c r="D80" s="165">
        <v>2132</v>
      </c>
      <c r="E80" s="115"/>
      <c r="F80" s="115"/>
      <c r="G80" s="115"/>
      <c r="H80" s="166"/>
      <c r="I80" s="167">
        <v>18000</v>
      </c>
      <c r="J80" s="119" t="s">
        <v>136</v>
      </c>
      <c r="K80" s="102"/>
      <c r="L80" s="102"/>
      <c r="M80" s="102"/>
      <c r="N80" s="102"/>
      <c r="O80" s="102"/>
      <c r="P80" s="102"/>
    </row>
    <row r="81" spans="1:16" ht="18" customHeight="1" x14ac:dyDescent="0.25">
      <c r="A81" s="170">
        <v>231</v>
      </c>
      <c r="B81" s="171"/>
      <c r="C81" s="172">
        <v>3399</v>
      </c>
      <c r="D81" s="173"/>
      <c r="E81" s="171"/>
      <c r="F81" s="171"/>
      <c r="G81" s="171"/>
      <c r="H81" s="174">
        <f>H82+H83+H84</f>
        <v>0</v>
      </c>
      <c r="I81" s="174">
        <f>I82+I83+I84</f>
        <v>5000</v>
      </c>
      <c r="J81" s="175" t="s">
        <v>132</v>
      </c>
      <c r="K81" s="102"/>
      <c r="L81" s="102"/>
      <c r="M81" s="102"/>
      <c r="N81" s="102"/>
      <c r="O81" s="102"/>
      <c r="P81" s="102"/>
    </row>
    <row r="82" spans="1:16" ht="18" customHeight="1" x14ac:dyDescent="0.25">
      <c r="A82" s="108">
        <v>231</v>
      </c>
      <c r="B82" s="109"/>
      <c r="C82" s="176"/>
      <c r="D82" s="165">
        <v>2111</v>
      </c>
      <c r="E82" s="115"/>
      <c r="F82" s="115"/>
      <c r="G82" s="115"/>
      <c r="H82" s="166"/>
      <c r="I82" s="167">
        <v>5000</v>
      </c>
      <c r="J82" s="119" t="s">
        <v>137</v>
      </c>
      <c r="K82" s="102"/>
      <c r="L82" s="102"/>
      <c r="M82" s="102"/>
      <c r="N82" s="102"/>
      <c r="O82" s="102"/>
      <c r="P82" s="102"/>
    </row>
    <row r="83" spans="1:16" ht="18" customHeight="1" x14ac:dyDescent="0.25">
      <c r="A83" s="177">
        <v>231</v>
      </c>
      <c r="B83" s="178"/>
      <c r="C83" s="179"/>
      <c r="D83" s="180">
        <v>2321</v>
      </c>
      <c r="E83" s="109"/>
      <c r="F83" s="109"/>
      <c r="G83" s="109"/>
      <c r="H83" s="181"/>
      <c r="I83" s="182">
        <v>0</v>
      </c>
      <c r="J83" s="113" t="s">
        <v>138</v>
      </c>
      <c r="K83" s="102"/>
      <c r="L83" s="102"/>
      <c r="M83" s="102"/>
      <c r="N83" s="102"/>
      <c r="O83" s="102"/>
      <c r="P83" s="102"/>
    </row>
    <row r="84" spans="1:16" ht="18" customHeight="1" thickBot="1" x14ac:dyDescent="0.3">
      <c r="A84" s="120">
        <v>231</v>
      </c>
      <c r="B84" s="121"/>
      <c r="C84" s="153"/>
      <c r="D84" s="154"/>
      <c r="E84" s="121"/>
      <c r="F84" s="121"/>
      <c r="G84" s="121"/>
      <c r="H84" s="155"/>
      <c r="I84" s="156"/>
      <c r="J84" s="125"/>
      <c r="K84" s="102"/>
      <c r="L84" s="102"/>
      <c r="M84" s="102"/>
      <c r="N84" s="102"/>
      <c r="O84" s="102"/>
      <c r="P84" s="102"/>
    </row>
    <row r="85" spans="1:16" ht="18" customHeight="1" x14ac:dyDescent="0.25">
      <c r="A85" s="161">
        <v>231</v>
      </c>
      <c r="B85" s="157"/>
      <c r="C85" s="150">
        <v>3412</v>
      </c>
      <c r="D85" s="150"/>
      <c r="E85" s="157"/>
      <c r="F85" s="157"/>
      <c r="G85" s="157"/>
      <c r="H85" s="151">
        <f>H86</f>
        <v>0</v>
      </c>
      <c r="I85" s="151">
        <f>I86</f>
        <v>0</v>
      </c>
      <c r="J85" s="152" t="s">
        <v>139</v>
      </c>
      <c r="K85" s="102"/>
      <c r="L85" s="102"/>
      <c r="M85" s="102"/>
      <c r="N85" s="102"/>
      <c r="O85" s="102"/>
      <c r="P85" s="102"/>
    </row>
    <row r="86" spans="1:16" ht="18" customHeight="1" x14ac:dyDescent="0.25">
      <c r="A86" s="114">
        <v>231</v>
      </c>
      <c r="B86" s="115"/>
      <c r="C86" s="169"/>
      <c r="D86" s="165">
        <v>3121</v>
      </c>
      <c r="E86" s="115"/>
      <c r="F86" s="115"/>
      <c r="G86" s="115"/>
      <c r="H86" s="166"/>
      <c r="I86" s="167">
        <v>0</v>
      </c>
      <c r="J86" s="119" t="s">
        <v>140</v>
      </c>
      <c r="K86" s="102"/>
      <c r="L86" s="102"/>
      <c r="M86" s="102"/>
      <c r="N86" s="102"/>
      <c r="O86" s="102"/>
      <c r="P86" s="102"/>
    </row>
    <row r="87" spans="1:16" ht="18" customHeight="1" x14ac:dyDescent="0.25">
      <c r="A87" s="183">
        <v>231</v>
      </c>
      <c r="B87" s="184"/>
      <c r="C87" s="185">
        <v>3429</v>
      </c>
      <c r="D87" s="185"/>
      <c r="E87" s="184"/>
      <c r="F87" s="184"/>
      <c r="G87" s="184"/>
      <c r="H87" s="186">
        <f>H88+H89+H90+H91</f>
        <v>0</v>
      </c>
      <c r="I87" s="186">
        <f>I88+I89+I90+I91</f>
        <v>183000</v>
      </c>
      <c r="J87" s="187" t="s">
        <v>141</v>
      </c>
      <c r="K87" s="102"/>
      <c r="L87" s="102"/>
      <c r="M87" s="102"/>
      <c r="N87" s="102"/>
      <c r="O87" s="102"/>
      <c r="P87" s="102"/>
    </row>
    <row r="88" spans="1:16" ht="18" customHeight="1" x14ac:dyDescent="0.25">
      <c r="A88" s="126">
        <v>231</v>
      </c>
      <c r="B88" s="127"/>
      <c r="C88" s="188"/>
      <c r="D88" s="189">
        <v>2111</v>
      </c>
      <c r="E88" s="127"/>
      <c r="F88" s="127"/>
      <c r="G88" s="127"/>
      <c r="H88" s="190"/>
      <c r="I88" s="191">
        <v>60000</v>
      </c>
      <c r="J88" s="144" t="s">
        <v>142</v>
      </c>
      <c r="K88" s="102"/>
      <c r="L88" s="102"/>
      <c r="M88" s="102"/>
      <c r="N88" s="102"/>
      <c r="O88" s="102"/>
      <c r="P88" s="102"/>
    </row>
    <row r="89" spans="1:16" ht="18" customHeight="1" x14ac:dyDescent="0.25">
      <c r="A89" s="126">
        <v>231</v>
      </c>
      <c r="B89" s="127"/>
      <c r="C89" s="188"/>
      <c r="D89" s="189">
        <v>2132</v>
      </c>
      <c r="E89" s="127"/>
      <c r="F89" s="127"/>
      <c r="G89" s="127"/>
      <c r="H89" s="190"/>
      <c r="I89" s="191">
        <v>123000</v>
      </c>
      <c r="J89" s="144" t="s">
        <v>143</v>
      </c>
      <c r="K89" s="102"/>
      <c r="L89" s="102"/>
      <c r="M89" s="102"/>
      <c r="N89" s="102"/>
      <c r="O89" s="102"/>
      <c r="P89" s="102"/>
    </row>
    <row r="90" spans="1:16" ht="18" customHeight="1" x14ac:dyDescent="0.25">
      <c r="A90" s="126">
        <v>231</v>
      </c>
      <c r="B90" s="127"/>
      <c r="C90" s="188"/>
      <c r="D90" s="189"/>
      <c r="E90" s="127"/>
      <c r="F90" s="127"/>
      <c r="G90" s="127"/>
      <c r="H90" s="190"/>
      <c r="I90" s="191">
        <v>0</v>
      </c>
      <c r="J90" s="144"/>
      <c r="K90" s="102"/>
      <c r="L90" s="102"/>
      <c r="M90" s="102"/>
      <c r="N90" s="102"/>
      <c r="O90" s="102"/>
      <c r="P90" s="102"/>
    </row>
    <row r="91" spans="1:16" ht="18" customHeight="1" thickBot="1" x14ac:dyDescent="0.3">
      <c r="A91" s="120">
        <v>231</v>
      </c>
      <c r="B91" s="121"/>
      <c r="C91" s="153"/>
      <c r="D91" s="154"/>
      <c r="E91" s="121"/>
      <c r="F91" s="121"/>
      <c r="G91" s="121"/>
      <c r="H91" s="155"/>
      <c r="I91" s="156"/>
      <c r="J91" s="125"/>
      <c r="K91" s="102"/>
      <c r="L91" s="102"/>
      <c r="M91" s="102"/>
      <c r="N91" s="102"/>
      <c r="O91" s="102"/>
      <c r="P91" s="102"/>
    </row>
    <row r="92" spans="1:16" ht="18" customHeight="1" thickBot="1" x14ac:dyDescent="0.3">
      <c r="A92" s="376" t="s">
        <v>144</v>
      </c>
      <c r="B92" s="377"/>
      <c r="C92" s="377"/>
      <c r="D92" s="377"/>
      <c r="E92" s="377"/>
      <c r="F92" s="377"/>
      <c r="G92" s="378"/>
      <c r="H92" s="192">
        <f>H69+H71+H73+H75+H78+H81+H85+H87</f>
        <v>0</v>
      </c>
      <c r="I92" s="193">
        <f>I69+I71+I73+I75+I78+I81+I85+I87</f>
        <v>526000</v>
      </c>
      <c r="J92" s="125" t="s">
        <v>145</v>
      </c>
      <c r="K92" s="102"/>
      <c r="L92" s="102"/>
      <c r="M92" s="102"/>
      <c r="N92" s="102"/>
      <c r="O92" s="102"/>
      <c r="P92" s="102"/>
    </row>
    <row r="93" spans="1:16" ht="18" customHeight="1" x14ac:dyDescent="0.25"/>
    <row r="94" spans="1:16" ht="26.25" customHeight="1" x14ac:dyDescent="0.3">
      <c r="A94" s="357" t="s">
        <v>442</v>
      </c>
      <c r="B94" s="357"/>
      <c r="C94" s="357"/>
      <c r="D94" s="357"/>
      <c r="E94" s="357"/>
      <c r="F94" s="357"/>
      <c r="G94" s="357"/>
      <c r="H94" s="357"/>
      <c r="I94" s="357"/>
      <c r="J94" s="357"/>
      <c r="K94" s="357"/>
      <c r="L94" s="357"/>
      <c r="M94" s="357"/>
      <c r="N94" s="357"/>
      <c r="O94" s="357"/>
      <c r="P94" s="357"/>
    </row>
    <row r="95" spans="1:16" ht="18" customHeight="1" x14ac:dyDescent="0.25">
      <c r="A95" s="359" t="s">
        <v>84</v>
      </c>
      <c r="B95" s="359"/>
      <c r="C95" s="359"/>
      <c r="D95" s="359"/>
      <c r="E95" s="102"/>
      <c r="F95" s="360" t="s">
        <v>85</v>
      </c>
      <c r="G95" s="360"/>
      <c r="H95" s="360"/>
      <c r="I95" s="360"/>
      <c r="J95" s="103"/>
      <c r="K95" s="102"/>
      <c r="L95" s="102"/>
      <c r="M95" s="102"/>
      <c r="N95" s="102"/>
      <c r="O95" s="102"/>
      <c r="P95" s="102"/>
    </row>
    <row r="96" spans="1:16" ht="18" customHeight="1" x14ac:dyDescent="0.25">
      <c r="A96" s="361" t="s">
        <v>86</v>
      </c>
      <c r="B96" s="361"/>
      <c r="C96" s="361"/>
      <c r="D96" s="361"/>
      <c r="E96" s="361"/>
      <c r="F96" s="361"/>
      <c r="G96" s="361"/>
      <c r="H96" s="361"/>
      <c r="I96" s="361"/>
      <c r="J96" s="104" t="s">
        <v>87</v>
      </c>
      <c r="K96" s="102"/>
      <c r="L96" s="102"/>
      <c r="M96" s="102"/>
      <c r="N96" s="102"/>
      <c r="O96" s="102"/>
      <c r="P96" s="102"/>
    </row>
    <row r="97" spans="1:16" ht="18" customHeight="1" thickBot="1" x14ac:dyDescent="0.3">
      <c r="A97" s="362" t="s">
        <v>127</v>
      </c>
      <c r="B97" s="36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</row>
    <row r="98" spans="1:16" ht="18" customHeight="1" x14ac:dyDescent="0.25">
      <c r="A98" s="363" t="s">
        <v>90</v>
      </c>
      <c r="B98" s="364"/>
      <c r="C98" s="365"/>
      <c r="D98" s="366" t="s">
        <v>91</v>
      </c>
      <c r="E98" s="367"/>
      <c r="F98" s="366" t="s">
        <v>92</v>
      </c>
      <c r="G98" s="367"/>
      <c r="H98" s="366" t="s">
        <v>93</v>
      </c>
      <c r="I98" s="367"/>
      <c r="J98" s="368" t="s">
        <v>94</v>
      </c>
      <c r="K98" s="102"/>
      <c r="L98" s="102"/>
      <c r="M98" s="102"/>
      <c r="N98" s="102"/>
      <c r="O98" s="102"/>
      <c r="P98" s="102"/>
    </row>
    <row r="99" spans="1:16" ht="26.25" customHeight="1" thickBot="1" x14ac:dyDescent="0.3">
      <c r="A99" s="105" t="s">
        <v>95</v>
      </c>
      <c r="B99" s="106" t="s">
        <v>96</v>
      </c>
      <c r="C99" s="106" t="s">
        <v>97</v>
      </c>
      <c r="D99" s="106" t="s">
        <v>98</v>
      </c>
      <c r="E99" s="106" t="s">
        <v>99</v>
      </c>
      <c r="F99" s="106" t="s">
        <v>100</v>
      </c>
      <c r="G99" s="106" t="s">
        <v>101</v>
      </c>
      <c r="H99" s="107" t="s">
        <v>102</v>
      </c>
      <c r="I99" s="107" t="s">
        <v>103</v>
      </c>
      <c r="J99" s="369"/>
      <c r="K99" s="102"/>
      <c r="L99" s="102"/>
      <c r="M99" s="102"/>
      <c r="N99" s="102"/>
      <c r="O99" s="102"/>
      <c r="P99" s="102"/>
    </row>
    <row r="100" spans="1:16" ht="18" customHeight="1" thickTop="1" x14ac:dyDescent="0.25">
      <c r="A100" s="161">
        <v>231</v>
      </c>
      <c r="B100" s="157"/>
      <c r="C100" s="185">
        <v>3612</v>
      </c>
      <c r="D100" s="185"/>
      <c r="E100" s="184"/>
      <c r="F100" s="184"/>
      <c r="G100" s="184"/>
      <c r="H100" s="186">
        <f>H101+H102+H103</f>
        <v>0</v>
      </c>
      <c r="I100" s="186">
        <f>I101+I102+I103</f>
        <v>470000</v>
      </c>
      <c r="J100" s="187" t="s">
        <v>146</v>
      </c>
      <c r="K100" s="102"/>
      <c r="L100" s="102"/>
      <c r="M100" s="102"/>
      <c r="N100" s="102"/>
      <c r="O100" s="102"/>
      <c r="P100" s="102"/>
    </row>
    <row r="101" spans="1:16" ht="18" customHeight="1" x14ac:dyDescent="0.25">
      <c r="A101" s="194">
        <v>231</v>
      </c>
      <c r="B101" s="163"/>
      <c r="C101" s="188"/>
      <c r="D101" s="189">
        <v>2111</v>
      </c>
      <c r="E101" s="127"/>
      <c r="F101" s="127"/>
      <c r="G101" s="127"/>
      <c r="H101" s="190"/>
      <c r="I101" s="191">
        <v>140000</v>
      </c>
      <c r="J101" s="144" t="s">
        <v>147</v>
      </c>
      <c r="K101" s="102"/>
      <c r="L101" s="102"/>
      <c r="M101" s="102"/>
      <c r="N101" s="102"/>
      <c r="O101" s="102"/>
      <c r="P101" s="102"/>
    </row>
    <row r="102" spans="1:16" ht="18" customHeight="1" x14ac:dyDescent="0.25">
      <c r="A102" s="195">
        <v>231</v>
      </c>
      <c r="B102" s="196"/>
      <c r="C102" s="188"/>
      <c r="D102" s="189">
        <v>2132</v>
      </c>
      <c r="E102" s="127"/>
      <c r="F102" s="127"/>
      <c r="G102" s="127"/>
      <c r="H102" s="190"/>
      <c r="I102" s="191">
        <v>330000</v>
      </c>
      <c r="J102" s="144" t="s">
        <v>148</v>
      </c>
      <c r="K102" s="102"/>
      <c r="L102" s="102"/>
      <c r="M102" s="102"/>
      <c r="N102" s="102"/>
      <c r="O102" s="102"/>
      <c r="P102" s="102"/>
    </row>
    <row r="103" spans="1:16" ht="18" customHeight="1" thickBot="1" x14ac:dyDescent="0.3">
      <c r="A103" s="158">
        <v>231</v>
      </c>
      <c r="B103" s="158"/>
      <c r="C103" s="153"/>
      <c r="D103" s="154">
        <v>2321</v>
      </c>
      <c r="E103" s="121"/>
      <c r="F103" s="121"/>
      <c r="G103" s="121"/>
      <c r="H103" s="155"/>
      <c r="I103" s="156">
        <v>0</v>
      </c>
      <c r="J103" s="121" t="s">
        <v>149</v>
      </c>
      <c r="K103" s="102"/>
      <c r="L103" s="102"/>
      <c r="M103" s="102"/>
      <c r="N103" s="102"/>
      <c r="O103" s="102"/>
      <c r="P103" s="102"/>
    </row>
    <row r="104" spans="1:16" ht="18" customHeight="1" x14ac:dyDescent="0.25">
      <c r="A104" s="161">
        <v>231</v>
      </c>
      <c r="B104" s="157"/>
      <c r="C104" s="150">
        <v>3613</v>
      </c>
      <c r="D104" s="150"/>
      <c r="E104" s="157"/>
      <c r="F104" s="157"/>
      <c r="G104" s="157"/>
      <c r="H104" s="151">
        <f>H105+H106</f>
        <v>0</v>
      </c>
      <c r="I104" s="151">
        <f>I105+I106</f>
        <v>11400</v>
      </c>
      <c r="J104" s="152" t="s">
        <v>150</v>
      </c>
      <c r="K104" s="102"/>
      <c r="L104" s="102"/>
      <c r="M104" s="102"/>
      <c r="N104" s="102"/>
      <c r="O104" s="102"/>
      <c r="P104" s="102"/>
    </row>
    <row r="105" spans="1:16" ht="18" customHeight="1" x14ac:dyDescent="0.25">
      <c r="A105" s="197">
        <v>231</v>
      </c>
      <c r="B105" s="198"/>
      <c r="C105" s="199"/>
      <c r="D105" s="200">
        <v>2111</v>
      </c>
      <c r="E105" s="198"/>
      <c r="F105" s="198"/>
      <c r="G105" s="198"/>
      <c r="H105" s="201"/>
      <c r="I105" s="202">
        <v>11200</v>
      </c>
      <c r="J105" s="203" t="s">
        <v>151</v>
      </c>
      <c r="K105" s="102"/>
      <c r="L105" s="102"/>
      <c r="M105" s="102"/>
      <c r="N105" s="102"/>
      <c r="O105" s="102"/>
      <c r="P105" s="102"/>
    </row>
    <row r="106" spans="1:16" ht="18" customHeight="1" thickBot="1" x14ac:dyDescent="0.3">
      <c r="A106" s="195">
        <v>231</v>
      </c>
      <c r="B106" s="196"/>
      <c r="C106" s="204"/>
      <c r="D106" s="189">
        <v>2132</v>
      </c>
      <c r="E106" s="196"/>
      <c r="F106" s="196"/>
      <c r="G106" s="196"/>
      <c r="H106" s="190"/>
      <c r="I106" s="191">
        <v>200</v>
      </c>
      <c r="J106" s="203" t="s">
        <v>152</v>
      </c>
      <c r="K106" s="102"/>
      <c r="L106" s="102"/>
      <c r="M106" s="102"/>
      <c r="N106" s="102"/>
      <c r="O106" s="102"/>
      <c r="P106" s="102"/>
    </row>
    <row r="107" spans="1:16" ht="18" customHeight="1" x14ac:dyDescent="0.25">
      <c r="A107" s="205">
        <v>231</v>
      </c>
      <c r="B107" s="206"/>
      <c r="C107" s="207">
        <v>3632</v>
      </c>
      <c r="D107" s="207"/>
      <c r="E107" s="206"/>
      <c r="F107" s="206"/>
      <c r="G107" s="206"/>
      <c r="H107" s="208">
        <f>H108+H109</f>
        <v>0</v>
      </c>
      <c r="I107" s="208">
        <f>I108+I109</f>
        <v>5000</v>
      </c>
      <c r="J107" s="209" t="s">
        <v>153</v>
      </c>
      <c r="K107" s="102"/>
      <c r="L107" s="102"/>
      <c r="M107" s="102"/>
      <c r="N107" s="102"/>
      <c r="O107" s="102"/>
      <c r="P107" s="102"/>
    </row>
    <row r="108" spans="1:16" ht="18" customHeight="1" x14ac:dyDescent="0.25">
      <c r="A108" s="163">
        <v>231</v>
      </c>
      <c r="B108" s="163"/>
      <c r="C108" s="164"/>
      <c r="D108" s="165">
        <v>2111</v>
      </c>
      <c r="E108" s="163"/>
      <c r="F108" s="163"/>
      <c r="G108" s="163"/>
      <c r="H108" s="166"/>
      <c r="I108" s="167">
        <v>2500</v>
      </c>
      <c r="J108" s="163" t="s">
        <v>154</v>
      </c>
      <c r="K108" s="102"/>
      <c r="L108" s="102"/>
      <c r="M108" s="102"/>
      <c r="N108" s="102"/>
      <c r="O108" s="102"/>
      <c r="P108" s="102"/>
    </row>
    <row r="109" spans="1:16" ht="18" customHeight="1" thickBot="1" x14ac:dyDescent="0.3">
      <c r="A109" s="210">
        <v>231</v>
      </c>
      <c r="B109" s="158"/>
      <c r="C109" s="159"/>
      <c r="D109" s="154">
        <v>2139</v>
      </c>
      <c r="E109" s="158"/>
      <c r="F109" s="158"/>
      <c r="G109" s="158"/>
      <c r="H109" s="155"/>
      <c r="I109" s="156">
        <v>2500</v>
      </c>
      <c r="J109" s="160" t="s">
        <v>155</v>
      </c>
      <c r="K109" s="102"/>
      <c r="L109" s="102"/>
      <c r="M109" s="102"/>
      <c r="N109" s="102"/>
      <c r="O109" s="102"/>
      <c r="P109" s="102"/>
    </row>
    <row r="110" spans="1:16" ht="18" customHeight="1" x14ac:dyDescent="0.25">
      <c r="A110" s="161">
        <v>231</v>
      </c>
      <c r="B110" s="157"/>
      <c r="C110" s="150">
        <v>3631</v>
      </c>
      <c r="D110" s="150"/>
      <c r="E110" s="157"/>
      <c r="F110" s="157"/>
      <c r="G110" s="157"/>
      <c r="H110" s="151">
        <f>H111</f>
        <v>0</v>
      </c>
      <c r="I110" s="151">
        <f>I111</f>
        <v>0</v>
      </c>
      <c r="J110" s="152" t="s">
        <v>156</v>
      </c>
      <c r="K110" s="102"/>
      <c r="L110" s="102"/>
      <c r="M110" s="102"/>
      <c r="N110" s="102"/>
      <c r="O110" s="102"/>
      <c r="P110" s="102"/>
    </row>
    <row r="111" spans="1:16" ht="18" customHeight="1" thickBot="1" x14ac:dyDescent="0.3">
      <c r="A111" s="210">
        <v>231</v>
      </c>
      <c r="B111" s="158"/>
      <c r="C111" s="159"/>
      <c r="D111" s="154">
        <v>2324</v>
      </c>
      <c r="E111" s="158"/>
      <c r="F111" s="158"/>
      <c r="G111" s="158"/>
      <c r="H111" s="155"/>
      <c r="I111" s="156">
        <v>0</v>
      </c>
      <c r="J111" s="160" t="s">
        <v>157</v>
      </c>
      <c r="K111" s="102"/>
      <c r="L111" s="102"/>
      <c r="M111" s="102"/>
      <c r="N111" s="102"/>
      <c r="O111" s="102"/>
      <c r="P111" s="102"/>
    </row>
    <row r="112" spans="1:16" ht="18" customHeight="1" x14ac:dyDescent="0.25">
      <c r="A112" s="161">
        <v>231</v>
      </c>
      <c r="B112" s="157"/>
      <c r="C112" s="150">
        <v>3639</v>
      </c>
      <c r="D112" s="150"/>
      <c r="E112" s="157"/>
      <c r="F112" s="157"/>
      <c r="G112" s="157"/>
      <c r="H112" s="151">
        <f>H113+H114+H115+H116+H117+H118+H119</f>
        <v>0</v>
      </c>
      <c r="I112" s="151">
        <f>I113+I114+I115+I116+I117+I118+I119</f>
        <v>170000</v>
      </c>
      <c r="J112" s="152" t="s">
        <v>158</v>
      </c>
      <c r="K112" s="102"/>
      <c r="L112" s="102"/>
      <c r="M112" s="102"/>
      <c r="N112" s="102"/>
      <c r="O112" s="102"/>
      <c r="P112" s="102"/>
    </row>
    <row r="113" spans="1:17" ht="18" customHeight="1" x14ac:dyDescent="0.25">
      <c r="A113" s="194">
        <v>231</v>
      </c>
      <c r="B113" s="163"/>
      <c r="C113" s="164"/>
      <c r="D113" s="165">
        <v>2111</v>
      </c>
      <c r="E113" s="163"/>
      <c r="F113" s="163"/>
      <c r="G113" s="163"/>
      <c r="H113" s="166"/>
      <c r="I113" s="167">
        <v>80000</v>
      </c>
      <c r="J113" s="168" t="s">
        <v>159</v>
      </c>
      <c r="K113" s="102"/>
      <c r="L113" s="102"/>
      <c r="M113" s="102"/>
      <c r="N113" s="102"/>
      <c r="O113" s="102"/>
      <c r="P113" s="102"/>
      <c r="Q113" s="211"/>
    </row>
    <row r="114" spans="1:17" ht="18" customHeight="1" x14ac:dyDescent="0.25">
      <c r="A114" s="194">
        <v>231</v>
      </c>
      <c r="B114" s="212"/>
      <c r="C114" s="164"/>
      <c r="D114" s="165">
        <v>2119</v>
      </c>
      <c r="E114" s="163"/>
      <c r="F114" s="163"/>
      <c r="G114" s="163"/>
      <c r="H114" s="166"/>
      <c r="I114" s="167">
        <v>5000</v>
      </c>
      <c r="J114" s="168" t="s">
        <v>160</v>
      </c>
      <c r="K114" s="102"/>
      <c r="L114" s="102"/>
      <c r="M114" s="102"/>
      <c r="N114" s="102"/>
      <c r="O114" s="102"/>
      <c r="P114" s="102"/>
      <c r="Q114" s="211"/>
    </row>
    <row r="115" spans="1:17" ht="18" customHeight="1" x14ac:dyDescent="0.25">
      <c r="A115" s="194">
        <v>231</v>
      </c>
      <c r="B115" s="163"/>
      <c r="C115" s="164"/>
      <c r="D115" s="165">
        <v>2131</v>
      </c>
      <c r="E115" s="163"/>
      <c r="F115" s="163"/>
      <c r="G115" s="163"/>
      <c r="H115" s="166"/>
      <c r="I115" s="167">
        <v>20000</v>
      </c>
      <c r="J115" s="168" t="s">
        <v>161</v>
      </c>
      <c r="K115" s="102"/>
      <c r="L115" s="102"/>
      <c r="M115" s="102"/>
      <c r="N115" s="102"/>
      <c r="O115" s="102"/>
      <c r="P115" s="102"/>
      <c r="Q115" s="211"/>
    </row>
    <row r="116" spans="1:17" ht="18" customHeight="1" x14ac:dyDescent="0.25">
      <c r="A116" s="194">
        <v>231</v>
      </c>
      <c r="B116" s="163"/>
      <c r="C116" s="164"/>
      <c r="D116" s="165">
        <v>2132</v>
      </c>
      <c r="E116" s="163"/>
      <c r="F116" s="163"/>
      <c r="G116" s="163"/>
      <c r="H116" s="166"/>
      <c r="I116" s="167">
        <v>5000</v>
      </c>
      <c r="J116" s="168" t="s">
        <v>162</v>
      </c>
      <c r="K116" s="102"/>
      <c r="L116" s="102"/>
      <c r="M116" s="102"/>
      <c r="N116" s="102"/>
      <c r="O116" s="102"/>
      <c r="P116" s="102"/>
      <c r="Q116" s="211"/>
    </row>
    <row r="117" spans="1:17" ht="18" customHeight="1" x14ac:dyDescent="0.25">
      <c r="A117" s="194">
        <v>231</v>
      </c>
      <c r="B117" s="212"/>
      <c r="C117" s="164"/>
      <c r="D117" s="165">
        <v>2321</v>
      </c>
      <c r="E117" s="163"/>
      <c r="F117" s="163"/>
      <c r="G117" s="163"/>
      <c r="H117" s="166"/>
      <c r="I117" s="167">
        <v>0</v>
      </c>
      <c r="J117" s="168" t="s">
        <v>163</v>
      </c>
      <c r="K117" s="102"/>
      <c r="L117" s="102"/>
      <c r="M117" s="102"/>
      <c r="N117" s="102"/>
      <c r="O117" s="102"/>
      <c r="P117" s="102"/>
      <c r="Q117" s="211"/>
    </row>
    <row r="118" spans="1:17" ht="18" customHeight="1" x14ac:dyDescent="0.25">
      <c r="A118" s="194">
        <v>231</v>
      </c>
      <c r="B118" s="212"/>
      <c r="C118" s="164"/>
      <c r="D118" s="165">
        <v>3111</v>
      </c>
      <c r="E118" s="163"/>
      <c r="F118" s="163"/>
      <c r="G118" s="163"/>
      <c r="H118" s="166"/>
      <c r="I118" s="167">
        <v>50000</v>
      </c>
      <c r="J118" s="168" t="s">
        <v>164</v>
      </c>
      <c r="K118" s="102"/>
      <c r="L118" s="102"/>
      <c r="M118" s="102"/>
      <c r="N118" s="102"/>
      <c r="O118" s="102"/>
      <c r="P118" s="102"/>
      <c r="Q118" s="211"/>
    </row>
    <row r="119" spans="1:17" ht="18" customHeight="1" thickBot="1" x14ac:dyDescent="0.3">
      <c r="A119" s="210">
        <v>231</v>
      </c>
      <c r="B119" s="158"/>
      <c r="C119" s="159"/>
      <c r="D119" s="154">
        <v>3113</v>
      </c>
      <c r="E119" s="158"/>
      <c r="F119" s="158"/>
      <c r="G119" s="158"/>
      <c r="H119" s="155"/>
      <c r="I119" s="156">
        <v>10000</v>
      </c>
      <c r="J119" s="160" t="s">
        <v>165</v>
      </c>
      <c r="K119" s="102"/>
      <c r="L119" s="102"/>
      <c r="M119" s="102"/>
      <c r="N119" s="102"/>
      <c r="O119" s="102"/>
      <c r="P119" s="102"/>
      <c r="Q119" s="211"/>
    </row>
    <row r="120" spans="1:17" ht="18" customHeight="1" x14ac:dyDescent="0.25">
      <c r="A120" s="161">
        <v>231</v>
      </c>
      <c r="B120" s="157"/>
      <c r="C120" s="150">
        <v>3722</v>
      </c>
      <c r="D120" s="150"/>
      <c r="E120" s="157"/>
      <c r="F120" s="157"/>
      <c r="G120" s="157"/>
      <c r="H120" s="151">
        <f>H121+H122</f>
        <v>0</v>
      </c>
      <c r="I120" s="151">
        <f>I121+I122</f>
        <v>35000</v>
      </c>
      <c r="J120" s="152" t="s">
        <v>166</v>
      </c>
      <c r="K120" s="102"/>
      <c r="L120" s="102"/>
      <c r="M120" s="102"/>
      <c r="N120" s="102"/>
      <c r="O120" s="102"/>
      <c r="P120" s="102"/>
      <c r="Q120" s="211"/>
    </row>
    <row r="121" spans="1:17" ht="18" customHeight="1" x14ac:dyDescent="0.25">
      <c r="A121" s="213">
        <v>231</v>
      </c>
      <c r="B121" s="214"/>
      <c r="C121" s="215"/>
      <c r="D121" s="165">
        <v>2111</v>
      </c>
      <c r="E121" s="163"/>
      <c r="F121" s="163"/>
      <c r="G121" s="163"/>
      <c r="H121" s="166"/>
      <c r="I121" s="167">
        <v>32000</v>
      </c>
      <c r="J121" s="168" t="s">
        <v>167</v>
      </c>
      <c r="K121" s="102"/>
      <c r="L121" s="102"/>
      <c r="M121" s="102"/>
      <c r="N121" s="102"/>
      <c r="O121" s="102"/>
      <c r="P121" s="102"/>
      <c r="Q121" s="211"/>
    </row>
    <row r="122" spans="1:17" ht="18" customHeight="1" x14ac:dyDescent="0.25">
      <c r="A122" s="194">
        <v>231</v>
      </c>
      <c r="B122" s="212"/>
      <c r="C122" s="164"/>
      <c r="D122" s="165">
        <v>2212</v>
      </c>
      <c r="E122" s="163"/>
      <c r="F122" s="163"/>
      <c r="G122" s="163"/>
      <c r="H122" s="166"/>
      <c r="I122" s="167">
        <v>3000</v>
      </c>
      <c r="J122" s="168" t="s">
        <v>168</v>
      </c>
      <c r="K122" s="102"/>
      <c r="L122" s="102"/>
      <c r="M122" s="102"/>
      <c r="N122" s="102"/>
      <c r="O122" s="102"/>
      <c r="P122" s="102"/>
      <c r="Q122" s="211"/>
    </row>
    <row r="123" spans="1:17" ht="18" customHeight="1" thickBot="1" x14ac:dyDescent="0.3">
      <c r="A123" s="376" t="s">
        <v>144</v>
      </c>
      <c r="B123" s="377"/>
      <c r="C123" s="377"/>
      <c r="D123" s="377"/>
      <c r="E123" s="377"/>
      <c r="F123" s="377"/>
      <c r="G123" s="378"/>
      <c r="H123" s="216">
        <f>H100+H104+H107+H110+H112+H120</f>
        <v>0</v>
      </c>
      <c r="I123" s="217">
        <f>I100+I104+I107+I110+I112+I120</f>
        <v>691400</v>
      </c>
      <c r="J123" s="125" t="s">
        <v>145</v>
      </c>
      <c r="K123" s="102"/>
      <c r="L123" s="102"/>
      <c r="M123" s="102"/>
      <c r="N123" s="102"/>
      <c r="O123" s="102"/>
      <c r="P123" s="102"/>
    </row>
    <row r="124" spans="1:17" ht="18" customHeight="1" x14ac:dyDescent="0.25">
      <c r="A124" s="145"/>
      <c r="B124" s="145"/>
      <c r="C124" s="145"/>
      <c r="D124" s="145"/>
      <c r="E124" s="145"/>
      <c r="F124" s="145"/>
      <c r="G124" s="145"/>
      <c r="H124" s="218"/>
      <c r="I124" s="219"/>
      <c r="J124" s="137"/>
      <c r="K124" s="102"/>
      <c r="L124" s="102"/>
      <c r="M124" s="102"/>
      <c r="N124" s="102"/>
      <c r="O124" s="102"/>
      <c r="P124" s="102"/>
    </row>
    <row r="125" spans="1:17" ht="26.25" customHeight="1" x14ac:dyDescent="0.3">
      <c r="A125" s="357" t="s">
        <v>442</v>
      </c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P125" s="357"/>
    </row>
    <row r="126" spans="1:17" ht="18" customHeight="1" x14ac:dyDescent="0.25">
      <c r="A126" s="359" t="s">
        <v>84</v>
      </c>
      <c r="B126" s="359"/>
      <c r="C126" s="359"/>
      <c r="D126" s="359"/>
      <c r="E126" s="102"/>
      <c r="F126" s="360" t="s">
        <v>85</v>
      </c>
      <c r="G126" s="360"/>
      <c r="H126" s="360"/>
      <c r="I126" s="360"/>
      <c r="J126" s="103"/>
      <c r="K126" s="102"/>
      <c r="L126" s="102"/>
      <c r="M126" s="102"/>
      <c r="N126" s="102"/>
      <c r="O126" s="102"/>
      <c r="P126" s="102"/>
    </row>
    <row r="127" spans="1:17" ht="18" customHeight="1" x14ac:dyDescent="0.25">
      <c r="A127" s="361" t="s">
        <v>86</v>
      </c>
      <c r="B127" s="361"/>
      <c r="C127" s="361"/>
      <c r="D127" s="361"/>
      <c r="E127" s="361"/>
      <c r="F127" s="361"/>
      <c r="G127" s="361"/>
      <c r="H127" s="361"/>
      <c r="I127" s="361"/>
      <c r="J127" s="104" t="s">
        <v>87</v>
      </c>
      <c r="K127" s="102"/>
      <c r="L127" s="102"/>
      <c r="M127" s="102"/>
      <c r="N127" s="102"/>
      <c r="O127" s="102"/>
      <c r="P127" s="102"/>
    </row>
    <row r="128" spans="1:17" ht="18" customHeight="1" thickBot="1" x14ac:dyDescent="0.3">
      <c r="A128" s="362" t="s">
        <v>127</v>
      </c>
      <c r="B128" s="36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</row>
    <row r="129" spans="1:18" ht="26.25" customHeight="1" x14ac:dyDescent="0.25">
      <c r="A129" s="363" t="s">
        <v>90</v>
      </c>
      <c r="B129" s="364"/>
      <c r="C129" s="365"/>
      <c r="D129" s="366" t="s">
        <v>91</v>
      </c>
      <c r="E129" s="367"/>
      <c r="F129" s="366" t="s">
        <v>92</v>
      </c>
      <c r="G129" s="367"/>
      <c r="H129" s="366" t="s">
        <v>93</v>
      </c>
      <c r="I129" s="367"/>
      <c r="J129" s="368" t="s">
        <v>94</v>
      </c>
      <c r="K129" s="102"/>
      <c r="L129" s="102"/>
      <c r="M129" s="102"/>
      <c r="N129" s="102"/>
      <c r="O129" s="102"/>
      <c r="P129" s="102"/>
    </row>
    <row r="130" spans="1:18" ht="26.25" customHeight="1" thickBot="1" x14ac:dyDescent="0.3">
      <c r="A130" s="105" t="s">
        <v>95</v>
      </c>
      <c r="B130" s="106" t="s">
        <v>96</v>
      </c>
      <c r="C130" s="106" t="s">
        <v>97</v>
      </c>
      <c r="D130" s="106" t="s">
        <v>98</v>
      </c>
      <c r="E130" s="106" t="s">
        <v>99</v>
      </c>
      <c r="F130" s="106" t="s">
        <v>100</v>
      </c>
      <c r="G130" s="106" t="s">
        <v>101</v>
      </c>
      <c r="H130" s="107" t="s">
        <v>102</v>
      </c>
      <c r="I130" s="107" t="s">
        <v>103</v>
      </c>
      <c r="J130" s="369"/>
      <c r="K130" s="102"/>
      <c r="L130" s="102"/>
      <c r="M130" s="102"/>
      <c r="N130" s="102"/>
      <c r="O130" s="102"/>
      <c r="P130" s="102"/>
    </row>
    <row r="131" spans="1:18" ht="18" customHeight="1" thickTop="1" x14ac:dyDescent="0.25">
      <c r="A131" s="161">
        <v>231</v>
      </c>
      <c r="B131" s="157"/>
      <c r="C131" s="150">
        <v>3725</v>
      </c>
      <c r="D131" s="150"/>
      <c r="E131" s="157"/>
      <c r="F131" s="157"/>
      <c r="G131" s="157"/>
      <c r="H131" s="151">
        <f>H132</f>
        <v>0</v>
      </c>
      <c r="I131" s="151">
        <f>I132</f>
        <v>200000</v>
      </c>
      <c r="J131" s="152" t="s">
        <v>169</v>
      </c>
      <c r="K131" s="102"/>
      <c r="L131" s="102"/>
      <c r="M131" s="102"/>
      <c r="N131" s="102"/>
      <c r="O131" s="102"/>
      <c r="P131" s="102"/>
    </row>
    <row r="132" spans="1:18" ht="18" customHeight="1" thickBot="1" x14ac:dyDescent="0.3">
      <c r="A132" s="210">
        <v>231</v>
      </c>
      <c r="B132" s="158"/>
      <c r="C132" s="159"/>
      <c r="D132" s="154">
        <v>2324</v>
      </c>
      <c r="E132" s="158"/>
      <c r="F132" s="158"/>
      <c r="G132" s="158"/>
      <c r="H132" s="155"/>
      <c r="I132" s="156">
        <v>200000</v>
      </c>
      <c r="J132" s="160" t="s">
        <v>170</v>
      </c>
      <c r="K132" s="102"/>
      <c r="L132" s="102"/>
      <c r="M132" s="102"/>
      <c r="N132" s="102"/>
      <c r="O132" s="102"/>
      <c r="P132" s="102"/>
    </row>
    <row r="133" spans="1:18" ht="18" customHeight="1" x14ac:dyDescent="0.25">
      <c r="A133" s="161">
        <v>231</v>
      </c>
      <c r="B133" s="157"/>
      <c r="C133" s="173">
        <v>3745</v>
      </c>
      <c r="D133" s="173"/>
      <c r="E133" s="171"/>
      <c r="F133" s="171"/>
      <c r="G133" s="171"/>
      <c r="H133" s="174">
        <f>H134</f>
        <v>0</v>
      </c>
      <c r="I133" s="174">
        <f>I134</f>
        <v>24300</v>
      </c>
      <c r="J133" s="175" t="s">
        <v>171</v>
      </c>
      <c r="K133" s="102"/>
      <c r="L133" s="102"/>
      <c r="M133" s="102"/>
      <c r="N133" s="102"/>
      <c r="O133" s="102"/>
      <c r="P133" s="102"/>
    </row>
    <row r="134" spans="1:18" ht="18" customHeight="1" thickBot="1" x14ac:dyDescent="0.3">
      <c r="A134" s="210">
        <v>231</v>
      </c>
      <c r="B134" s="158"/>
      <c r="C134" s="220"/>
      <c r="D134" s="221">
        <v>2111</v>
      </c>
      <c r="E134" s="222"/>
      <c r="F134" s="222"/>
      <c r="G134" s="222"/>
      <c r="H134" s="223"/>
      <c r="I134" s="224">
        <v>24300</v>
      </c>
      <c r="J134" s="160" t="s">
        <v>172</v>
      </c>
      <c r="K134" s="102"/>
      <c r="L134" s="102"/>
      <c r="M134" s="102"/>
      <c r="N134" s="102"/>
      <c r="O134" s="102"/>
      <c r="P134" s="102"/>
    </row>
    <row r="135" spans="1:18" ht="18" customHeight="1" x14ac:dyDescent="0.25">
      <c r="A135" s="161">
        <v>231</v>
      </c>
      <c r="B135" s="157"/>
      <c r="C135" s="150">
        <v>5512</v>
      </c>
      <c r="D135" s="150"/>
      <c r="E135" s="157"/>
      <c r="F135" s="157"/>
      <c r="G135" s="157"/>
      <c r="H135" s="151">
        <f>H136+H137</f>
        <v>0</v>
      </c>
      <c r="I135" s="151">
        <f>I136+I137</f>
        <v>0</v>
      </c>
      <c r="J135" s="152" t="s">
        <v>173</v>
      </c>
      <c r="K135" s="102"/>
      <c r="L135" s="102"/>
      <c r="M135" s="102"/>
      <c r="N135" s="102"/>
      <c r="O135" s="102"/>
      <c r="P135" s="102"/>
    </row>
    <row r="136" spans="1:18" ht="18" customHeight="1" x14ac:dyDescent="0.25">
      <c r="A136" s="194">
        <v>231</v>
      </c>
      <c r="B136" s="163"/>
      <c r="C136" s="164"/>
      <c r="D136" s="165"/>
      <c r="E136" s="163"/>
      <c r="F136" s="163"/>
      <c r="G136" s="163"/>
      <c r="H136" s="166"/>
      <c r="I136" s="167"/>
      <c r="J136" s="168"/>
      <c r="K136" s="102"/>
      <c r="L136" s="102"/>
      <c r="M136" s="102"/>
      <c r="N136" s="102"/>
      <c r="O136" s="102"/>
      <c r="P136" s="102"/>
    </row>
    <row r="137" spans="1:18" ht="18" customHeight="1" thickBot="1" x14ac:dyDescent="0.3">
      <c r="A137" s="158">
        <v>231</v>
      </c>
      <c r="B137" s="158"/>
      <c r="C137" s="159"/>
      <c r="D137" s="154"/>
      <c r="E137" s="158"/>
      <c r="F137" s="158"/>
      <c r="G137" s="158"/>
      <c r="H137" s="155"/>
      <c r="I137" s="156"/>
      <c r="J137" s="160"/>
      <c r="K137" s="102"/>
      <c r="L137" s="102"/>
      <c r="M137" s="102"/>
      <c r="N137" s="102"/>
      <c r="O137" s="102"/>
      <c r="P137" s="102"/>
    </row>
    <row r="138" spans="1:18" ht="18" customHeight="1" x14ac:dyDescent="0.25">
      <c r="A138" s="161">
        <v>231</v>
      </c>
      <c r="B138" s="157"/>
      <c r="C138" s="150">
        <v>6310</v>
      </c>
      <c r="D138" s="150"/>
      <c r="E138" s="157"/>
      <c r="F138" s="157"/>
      <c r="G138" s="157"/>
      <c r="H138" s="151">
        <f>H139+H140</f>
        <v>0</v>
      </c>
      <c r="I138" s="151">
        <f>I139+I140</f>
        <v>16500</v>
      </c>
      <c r="J138" s="152" t="s">
        <v>174</v>
      </c>
      <c r="K138" s="102"/>
      <c r="L138" s="102"/>
      <c r="M138" s="102"/>
      <c r="N138" s="102"/>
      <c r="O138" s="102"/>
      <c r="P138" s="102"/>
    </row>
    <row r="139" spans="1:18" ht="18" customHeight="1" x14ac:dyDescent="0.25">
      <c r="A139" s="194">
        <v>231</v>
      </c>
      <c r="B139" s="163"/>
      <c r="C139" s="164"/>
      <c r="D139" s="165">
        <v>2141</v>
      </c>
      <c r="E139" s="163"/>
      <c r="F139" s="163"/>
      <c r="G139" s="163"/>
      <c r="H139" s="166"/>
      <c r="I139" s="167">
        <v>500</v>
      </c>
      <c r="J139" s="168" t="s">
        <v>175</v>
      </c>
      <c r="K139" s="102"/>
      <c r="L139" s="102"/>
      <c r="M139" s="102"/>
      <c r="N139" s="102"/>
      <c r="O139" s="102"/>
      <c r="P139" s="102"/>
    </row>
    <row r="140" spans="1:18" ht="18" customHeight="1" x14ac:dyDescent="0.25">
      <c r="A140" s="163">
        <v>231</v>
      </c>
      <c r="B140" s="163"/>
      <c r="C140" s="164"/>
      <c r="D140" s="165">
        <v>2142</v>
      </c>
      <c r="E140" s="163"/>
      <c r="F140" s="163"/>
      <c r="G140" s="163"/>
      <c r="H140" s="166"/>
      <c r="I140" s="167">
        <v>16000</v>
      </c>
      <c r="J140" s="168" t="s">
        <v>176</v>
      </c>
      <c r="K140" s="102"/>
      <c r="L140" s="102"/>
      <c r="M140" s="102"/>
      <c r="N140" s="102"/>
      <c r="O140" s="102"/>
      <c r="P140" s="102"/>
    </row>
    <row r="141" spans="1:18" ht="18" customHeight="1" x14ac:dyDescent="0.25">
      <c r="A141" s="198">
        <v>231</v>
      </c>
      <c r="B141" s="198"/>
      <c r="C141" s="199"/>
      <c r="D141" s="200"/>
      <c r="E141" s="198"/>
      <c r="F141" s="198"/>
      <c r="G141" s="198"/>
      <c r="H141" s="225"/>
      <c r="I141" s="202"/>
      <c r="J141" s="226"/>
      <c r="K141" s="102"/>
      <c r="L141" s="102"/>
      <c r="M141" s="102"/>
      <c r="N141" s="102"/>
      <c r="O141" s="102"/>
      <c r="P141" s="102"/>
    </row>
    <row r="142" spans="1:18" ht="18" customHeight="1" thickBot="1" x14ac:dyDescent="0.3">
      <c r="A142" s="158">
        <v>231</v>
      </c>
      <c r="B142" s="227"/>
      <c r="C142" s="228"/>
      <c r="D142" s="154"/>
      <c r="E142" s="227"/>
      <c r="F142" s="227"/>
      <c r="G142" s="227"/>
      <c r="H142" s="155"/>
      <c r="I142" s="156"/>
      <c r="J142" s="229"/>
      <c r="K142" s="102"/>
      <c r="L142" s="102"/>
      <c r="M142" s="102"/>
      <c r="N142" s="102"/>
      <c r="O142" s="102"/>
      <c r="P142" s="102"/>
    </row>
    <row r="143" spans="1:18" ht="18" customHeight="1" x14ac:dyDescent="0.25">
      <c r="A143" s="171">
        <v>231</v>
      </c>
      <c r="B143" s="171"/>
      <c r="C143" s="150">
        <v>6171</v>
      </c>
      <c r="D143" s="150"/>
      <c r="E143" s="157"/>
      <c r="F143" s="157"/>
      <c r="G143" s="157"/>
      <c r="H143" s="151">
        <f>H144</f>
        <v>0</v>
      </c>
      <c r="I143" s="151">
        <f>I144</f>
        <v>1000</v>
      </c>
      <c r="J143" s="152" t="s">
        <v>177</v>
      </c>
      <c r="K143" s="102"/>
      <c r="L143" s="102"/>
      <c r="M143" s="102"/>
      <c r="N143" s="102"/>
      <c r="O143" s="102"/>
      <c r="P143" s="102"/>
    </row>
    <row r="144" spans="1:18" ht="18" customHeight="1" thickBot="1" x14ac:dyDescent="0.3">
      <c r="A144" s="230">
        <v>231</v>
      </c>
      <c r="B144" s="222"/>
      <c r="C144" s="159"/>
      <c r="D144" s="154">
        <v>2111</v>
      </c>
      <c r="E144" s="158"/>
      <c r="F144" s="158"/>
      <c r="G144" s="158"/>
      <c r="H144" s="155"/>
      <c r="I144" s="156">
        <v>1000</v>
      </c>
      <c r="J144" s="160" t="s">
        <v>178</v>
      </c>
      <c r="K144" s="102"/>
      <c r="L144" s="102"/>
      <c r="M144" s="102"/>
      <c r="N144" s="102"/>
      <c r="O144" s="102"/>
      <c r="P144" s="102"/>
      <c r="R144" s="231"/>
    </row>
    <row r="145" spans="1:16" ht="18" customHeight="1" x14ac:dyDescent="0.25">
      <c r="A145" s="157">
        <v>231</v>
      </c>
      <c r="B145" s="157"/>
      <c r="C145" s="150">
        <v>6402</v>
      </c>
      <c r="D145" s="150"/>
      <c r="E145" s="157"/>
      <c r="F145" s="157"/>
      <c r="G145" s="157"/>
      <c r="H145" s="151">
        <f>H146</f>
        <v>0</v>
      </c>
      <c r="I145" s="151">
        <f>I146</f>
        <v>0</v>
      </c>
      <c r="J145" s="157" t="s">
        <v>179</v>
      </c>
      <c r="K145" s="102"/>
      <c r="L145" s="102"/>
      <c r="M145" s="102"/>
      <c r="N145" s="102"/>
      <c r="O145" s="102"/>
      <c r="P145" s="102"/>
    </row>
    <row r="146" spans="1:16" ht="18" customHeight="1" thickBot="1" x14ac:dyDescent="0.3">
      <c r="A146" s="158">
        <v>231</v>
      </c>
      <c r="B146" s="158"/>
      <c r="C146" s="159"/>
      <c r="D146" s="154"/>
      <c r="E146" s="158"/>
      <c r="F146" s="158"/>
      <c r="G146" s="158"/>
      <c r="H146" s="155"/>
      <c r="I146" s="156"/>
      <c r="J146" s="160"/>
      <c r="K146" s="102"/>
      <c r="L146" s="102"/>
      <c r="M146" s="102"/>
      <c r="N146" s="102"/>
      <c r="O146" s="102"/>
      <c r="P146" s="102"/>
    </row>
    <row r="147" spans="1:16" ht="18" customHeight="1" x14ac:dyDescent="0.25">
      <c r="A147" s="157"/>
      <c r="B147" s="157"/>
      <c r="C147" s="150"/>
      <c r="D147" s="150"/>
      <c r="E147" s="157"/>
      <c r="F147" s="157"/>
      <c r="G147" s="157"/>
      <c r="H147" s="151"/>
      <c r="I147" s="151"/>
      <c r="J147" s="152"/>
      <c r="K147" s="102"/>
      <c r="L147" s="102"/>
      <c r="M147" s="102"/>
      <c r="N147" s="102"/>
      <c r="O147" s="102"/>
      <c r="P147" s="102"/>
    </row>
    <row r="148" spans="1:16" ht="18" customHeight="1" x14ac:dyDescent="0.25">
      <c r="A148" s="163"/>
      <c r="B148" s="163"/>
      <c r="C148" s="164"/>
      <c r="D148" s="165"/>
      <c r="E148" s="163"/>
      <c r="F148" s="163"/>
      <c r="G148" s="163"/>
      <c r="H148" s="166"/>
      <c r="I148" s="167"/>
      <c r="J148" s="168"/>
      <c r="K148" s="102"/>
      <c r="L148" s="102"/>
      <c r="M148" s="102"/>
      <c r="N148" s="102"/>
      <c r="O148" s="102"/>
      <c r="P148" s="102"/>
    </row>
    <row r="149" spans="1:16" ht="18" customHeight="1" x14ac:dyDescent="0.25">
      <c r="A149" s="232"/>
      <c r="B149" s="232"/>
      <c r="C149" s="233"/>
      <c r="D149" s="180"/>
      <c r="E149" s="234"/>
      <c r="F149" s="234"/>
      <c r="G149" s="234"/>
      <c r="H149" s="181"/>
      <c r="I149" s="182"/>
      <c r="J149" s="235"/>
      <c r="K149" s="102"/>
      <c r="L149" s="102"/>
      <c r="M149" s="102"/>
      <c r="N149" s="102"/>
      <c r="O149" s="102"/>
      <c r="P149" s="102"/>
    </row>
    <row r="150" spans="1:16" ht="18" customHeight="1" x14ac:dyDescent="0.25">
      <c r="A150" s="232"/>
      <c r="B150" s="232"/>
      <c r="C150" s="236"/>
      <c r="D150" s="165"/>
      <c r="E150" s="232"/>
      <c r="F150" s="232"/>
      <c r="G150" s="232"/>
      <c r="H150" s="166"/>
      <c r="I150" s="167"/>
      <c r="J150" s="237"/>
      <c r="K150" s="102"/>
      <c r="L150" s="102"/>
      <c r="M150" s="102"/>
      <c r="N150" s="102"/>
      <c r="O150" s="102"/>
      <c r="P150" s="102"/>
    </row>
    <row r="151" spans="1:16" ht="18" customHeight="1" x14ac:dyDescent="0.25">
      <c r="A151" s="232"/>
      <c r="B151" s="232"/>
      <c r="C151" s="236"/>
      <c r="D151" s="165"/>
      <c r="E151" s="232"/>
      <c r="F151" s="232"/>
      <c r="G151" s="232"/>
      <c r="H151" s="166"/>
      <c r="I151" s="167"/>
      <c r="J151" s="237"/>
      <c r="K151" s="102"/>
      <c r="L151" s="102"/>
      <c r="M151" s="102"/>
      <c r="N151" s="102"/>
      <c r="O151" s="102"/>
      <c r="P151" s="102"/>
    </row>
    <row r="152" spans="1:16" ht="18" customHeight="1" x14ac:dyDescent="0.25">
      <c r="A152" s="232"/>
      <c r="B152" s="232"/>
      <c r="C152" s="236"/>
      <c r="D152" s="165"/>
      <c r="E152" s="232"/>
      <c r="F152" s="232"/>
      <c r="G152" s="232"/>
      <c r="H152" s="166"/>
      <c r="I152" s="167"/>
      <c r="J152" s="237"/>
      <c r="K152" s="102"/>
      <c r="L152" s="102"/>
      <c r="M152" s="102"/>
      <c r="N152" s="102"/>
      <c r="O152" s="102"/>
      <c r="P152" s="102"/>
    </row>
    <row r="153" spans="1:16" ht="18" customHeight="1" x14ac:dyDescent="0.25">
      <c r="A153" s="194"/>
      <c r="B153" s="163"/>
      <c r="C153" s="164"/>
      <c r="D153" s="165"/>
      <c r="E153" s="163"/>
      <c r="F153" s="163"/>
      <c r="G153" s="163"/>
      <c r="H153" s="166"/>
      <c r="I153" s="167"/>
      <c r="J153" s="168"/>
      <c r="K153" s="102"/>
      <c r="L153" s="102"/>
      <c r="M153" s="102"/>
      <c r="N153" s="102"/>
      <c r="O153" s="102"/>
      <c r="P153" s="102"/>
    </row>
    <row r="154" spans="1:16" ht="18" customHeight="1" thickBot="1" x14ac:dyDescent="0.3">
      <c r="A154" s="376" t="s">
        <v>144</v>
      </c>
      <c r="B154" s="377"/>
      <c r="C154" s="377"/>
      <c r="D154" s="377"/>
      <c r="E154" s="377"/>
      <c r="F154" s="377"/>
      <c r="G154" s="378"/>
      <c r="H154" s="216">
        <f>H131+H133+H135+H138+H143+H145+H147</f>
        <v>0</v>
      </c>
      <c r="I154" s="217">
        <f>I131+I133+I135+I138+I143+I145+I147</f>
        <v>241800</v>
      </c>
      <c r="J154" s="125" t="s">
        <v>145</v>
      </c>
      <c r="K154" s="102"/>
      <c r="L154" s="102"/>
      <c r="M154" s="102"/>
      <c r="N154" s="102"/>
      <c r="O154" s="102"/>
      <c r="P154" s="102"/>
    </row>
    <row r="155" spans="1:16" ht="18" customHeight="1" x14ac:dyDescent="0.25">
      <c r="A155" s="145"/>
      <c r="B155" s="145"/>
      <c r="C155" s="145"/>
      <c r="D155" s="145"/>
      <c r="E155" s="145"/>
      <c r="F155" s="145"/>
      <c r="G155" s="145"/>
      <c r="H155" s="218"/>
      <c r="I155" s="219"/>
      <c r="J155" s="147"/>
      <c r="K155" s="102"/>
      <c r="L155" s="102"/>
      <c r="M155" s="102"/>
      <c r="N155" s="102"/>
      <c r="O155" s="102"/>
      <c r="P155" s="102"/>
    </row>
    <row r="156" spans="1:16" ht="26.25" customHeight="1" x14ac:dyDescent="0.3">
      <c r="A156" s="357" t="s">
        <v>442</v>
      </c>
      <c r="B156" s="357"/>
      <c r="C156" s="357"/>
      <c r="D156" s="357"/>
      <c r="E156" s="357"/>
      <c r="F156" s="357"/>
      <c r="G156" s="357"/>
      <c r="H156" s="357"/>
      <c r="I156" s="357"/>
      <c r="J156" s="357"/>
      <c r="K156" s="357"/>
      <c r="L156" s="357"/>
      <c r="M156" s="357"/>
      <c r="N156" s="357"/>
      <c r="O156" s="357"/>
      <c r="P156" s="357"/>
    </row>
    <row r="157" spans="1:16" ht="18" customHeight="1" x14ac:dyDescent="0.25">
      <c r="A157" s="359" t="s">
        <v>84</v>
      </c>
      <c r="B157" s="359"/>
      <c r="C157" s="359"/>
      <c r="D157" s="359"/>
      <c r="E157" s="102"/>
      <c r="F157" s="379" t="s">
        <v>180</v>
      </c>
      <c r="G157" s="379"/>
      <c r="H157" s="379"/>
      <c r="I157" s="379"/>
      <c r="J157" s="103"/>
      <c r="K157" s="102"/>
      <c r="L157" s="102"/>
      <c r="M157" s="102"/>
      <c r="N157" s="102"/>
      <c r="O157" s="102"/>
      <c r="P157" s="102"/>
    </row>
    <row r="158" spans="1:16" ht="18" customHeight="1" x14ac:dyDescent="0.25">
      <c r="A158" s="361" t="s">
        <v>181</v>
      </c>
      <c r="B158" s="361"/>
      <c r="C158" s="361"/>
      <c r="D158" s="361"/>
      <c r="E158" s="361"/>
      <c r="F158" s="361"/>
      <c r="G158" s="361"/>
      <c r="H158" s="361"/>
      <c r="I158" s="361"/>
      <c r="J158" s="104" t="s">
        <v>87</v>
      </c>
      <c r="K158" s="102"/>
      <c r="L158" s="102"/>
      <c r="M158" s="102"/>
      <c r="N158" s="102"/>
      <c r="O158" s="102"/>
      <c r="P158" s="102"/>
    </row>
    <row r="159" spans="1:16" ht="18" customHeight="1" thickBot="1" x14ac:dyDescent="0.3">
      <c r="A159" s="362" t="s">
        <v>127</v>
      </c>
      <c r="B159" s="362"/>
      <c r="C159" s="102"/>
      <c r="D159" s="102"/>
      <c r="E159" s="102"/>
      <c r="F159" s="102"/>
      <c r="G159" s="102"/>
      <c r="H159" s="102"/>
      <c r="I159" s="102"/>
      <c r="J159" s="102" t="s">
        <v>182</v>
      </c>
      <c r="K159" s="102"/>
      <c r="L159" s="102"/>
      <c r="M159" s="102"/>
      <c r="N159" s="102"/>
      <c r="O159" s="102"/>
      <c r="P159" s="102"/>
    </row>
    <row r="160" spans="1:16" ht="18" customHeight="1" x14ac:dyDescent="0.25">
      <c r="A160" s="363" t="s">
        <v>90</v>
      </c>
      <c r="B160" s="364"/>
      <c r="C160" s="365"/>
      <c r="D160" s="366" t="s">
        <v>91</v>
      </c>
      <c r="E160" s="367"/>
      <c r="F160" s="366" t="s">
        <v>92</v>
      </c>
      <c r="G160" s="367"/>
      <c r="H160" s="366" t="s">
        <v>93</v>
      </c>
      <c r="I160" s="367"/>
      <c r="J160" s="368" t="s">
        <v>94</v>
      </c>
      <c r="K160" s="102"/>
      <c r="L160" s="102"/>
      <c r="M160" s="102"/>
      <c r="N160" s="102"/>
      <c r="O160" s="102"/>
      <c r="P160" s="102"/>
    </row>
    <row r="161" spans="1:16" ht="26.25" customHeight="1" thickBot="1" x14ac:dyDescent="0.3">
      <c r="A161" s="105" t="s">
        <v>95</v>
      </c>
      <c r="B161" s="106" t="s">
        <v>96</v>
      </c>
      <c r="C161" s="106" t="s">
        <v>97</v>
      </c>
      <c r="D161" s="106" t="s">
        <v>98</v>
      </c>
      <c r="E161" s="106" t="s">
        <v>99</v>
      </c>
      <c r="F161" s="106" t="s">
        <v>100</v>
      </c>
      <c r="G161" s="106" t="s">
        <v>101</v>
      </c>
      <c r="H161" s="107" t="s">
        <v>183</v>
      </c>
      <c r="I161" s="107" t="s">
        <v>184</v>
      </c>
      <c r="J161" s="369"/>
      <c r="K161" s="102"/>
      <c r="L161" s="102"/>
      <c r="M161" s="102"/>
      <c r="N161" s="102"/>
      <c r="O161" s="102"/>
      <c r="P161" s="102"/>
    </row>
    <row r="162" spans="1:16" ht="18" customHeight="1" thickTop="1" x14ac:dyDescent="0.25">
      <c r="A162" s="161">
        <v>231</v>
      </c>
      <c r="B162" s="157"/>
      <c r="C162" s="150">
        <v>2212</v>
      </c>
      <c r="D162" s="150"/>
      <c r="E162" s="157"/>
      <c r="F162" s="157"/>
      <c r="G162" s="157"/>
      <c r="H162" s="151">
        <f>H163+H164+H165+H166+H167+H168</f>
        <v>0</v>
      </c>
      <c r="I162" s="151">
        <f>I163+I164+I165+I166+I167+I168</f>
        <v>285000</v>
      </c>
      <c r="J162" s="152" t="s">
        <v>185</v>
      </c>
      <c r="K162" s="102"/>
      <c r="L162" s="102"/>
      <c r="M162" s="102"/>
      <c r="N162" s="102"/>
      <c r="O162" s="102"/>
      <c r="P162" s="102"/>
    </row>
    <row r="163" spans="1:16" ht="18" customHeight="1" x14ac:dyDescent="0.25">
      <c r="A163" s="194">
        <v>231</v>
      </c>
      <c r="B163" s="163"/>
      <c r="C163" s="164"/>
      <c r="D163" s="238">
        <v>5021</v>
      </c>
      <c r="E163" s="163"/>
      <c r="F163" s="163"/>
      <c r="G163" s="163"/>
      <c r="H163" s="239"/>
      <c r="I163" s="240">
        <v>0</v>
      </c>
      <c r="J163" s="168" t="s">
        <v>186</v>
      </c>
      <c r="K163" s="102"/>
      <c r="L163" s="102"/>
      <c r="M163" s="102"/>
      <c r="N163" s="102"/>
      <c r="O163" s="102"/>
      <c r="P163" s="102"/>
    </row>
    <row r="164" spans="1:16" ht="18" customHeight="1" x14ac:dyDescent="0.25">
      <c r="A164" s="194">
        <v>231</v>
      </c>
      <c r="B164" s="163"/>
      <c r="C164" s="164"/>
      <c r="D164" s="238">
        <v>5139</v>
      </c>
      <c r="E164" s="163"/>
      <c r="F164" s="163"/>
      <c r="G164" s="163"/>
      <c r="H164" s="239"/>
      <c r="I164" s="240">
        <v>10000</v>
      </c>
      <c r="J164" s="168" t="s">
        <v>187</v>
      </c>
      <c r="K164" s="102"/>
      <c r="L164" s="102"/>
      <c r="M164" s="102"/>
      <c r="N164" s="102"/>
      <c r="O164" s="102"/>
      <c r="P164" s="102"/>
    </row>
    <row r="165" spans="1:16" ht="18" customHeight="1" x14ac:dyDescent="0.25">
      <c r="A165" s="194">
        <v>231</v>
      </c>
      <c r="B165" s="163"/>
      <c r="C165" s="164"/>
      <c r="D165" s="238">
        <v>5169</v>
      </c>
      <c r="E165" s="163"/>
      <c r="F165" s="163"/>
      <c r="G165" s="163"/>
      <c r="H165" s="239"/>
      <c r="I165" s="240">
        <v>25000</v>
      </c>
      <c r="J165" s="168" t="s">
        <v>188</v>
      </c>
      <c r="K165" s="102"/>
      <c r="L165" s="102"/>
      <c r="M165" s="102"/>
      <c r="N165" s="102"/>
      <c r="O165" s="102"/>
      <c r="P165" s="102"/>
    </row>
    <row r="166" spans="1:16" ht="18" customHeight="1" x14ac:dyDescent="0.25">
      <c r="A166" s="194">
        <v>231</v>
      </c>
      <c r="B166" s="163"/>
      <c r="C166" s="164"/>
      <c r="D166" s="238">
        <v>5171</v>
      </c>
      <c r="E166" s="163"/>
      <c r="F166" s="163"/>
      <c r="G166" s="163"/>
      <c r="H166" s="239"/>
      <c r="I166" s="240">
        <v>250000</v>
      </c>
      <c r="J166" s="168" t="s">
        <v>189</v>
      </c>
      <c r="K166" s="102"/>
      <c r="L166" s="102"/>
      <c r="M166" s="102"/>
      <c r="N166" s="102"/>
      <c r="O166" s="102"/>
      <c r="P166" s="102"/>
    </row>
    <row r="167" spans="1:16" ht="18" customHeight="1" x14ac:dyDescent="0.25">
      <c r="A167" s="194">
        <v>231</v>
      </c>
      <c r="B167" s="163"/>
      <c r="C167" s="164"/>
      <c r="D167" s="238">
        <v>6121</v>
      </c>
      <c r="E167" s="163"/>
      <c r="F167" s="163"/>
      <c r="G167" s="163"/>
      <c r="H167" s="239"/>
      <c r="I167" s="240">
        <v>0</v>
      </c>
      <c r="J167" s="168" t="s">
        <v>190</v>
      </c>
      <c r="K167" s="102"/>
      <c r="L167" s="102"/>
      <c r="M167" s="102"/>
      <c r="N167" s="102"/>
      <c r="O167" s="102"/>
      <c r="P167" s="102"/>
    </row>
    <row r="168" spans="1:16" ht="18" customHeight="1" thickBot="1" x14ac:dyDescent="0.3">
      <c r="A168" s="210">
        <v>231</v>
      </c>
      <c r="B168" s="158"/>
      <c r="C168" s="159"/>
      <c r="D168" s="241"/>
      <c r="E168" s="158"/>
      <c r="F168" s="158"/>
      <c r="G168" s="158"/>
      <c r="H168" s="242"/>
      <c r="I168" s="243"/>
      <c r="J168" s="160"/>
      <c r="K168" s="102"/>
      <c r="L168" s="102"/>
      <c r="M168" s="102"/>
      <c r="N168" s="102"/>
      <c r="O168" s="102"/>
      <c r="P168" s="102"/>
    </row>
    <row r="169" spans="1:16" ht="18" customHeight="1" x14ac:dyDescent="0.25">
      <c r="A169" s="161">
        <v>231</v>
      </c>
      <c r="B169" s="157"/>
      <c r="C169" s="150">
        <v>2219</v>
      </c>
      <c r="D169" s="150"/>
      <c r="E169" s="157"/>
      <c r="F169" s="157"/>
      <c r="G169" s="157"/>
      <c r="H169" s="151">
        <f>H170+H171+H172+H173</f>
        <v>0</v>
      </c>
      <c r="I169" s="151">
        <f>I170+I171+I172+I173</f>
        <v>30000</v>
      </c>
      <c r="J169" s="152" t="s">
        <v>129</v>
      </c>
      <c r="K169" s="102"/>
      <c r="L169" s="102"/>
      <c r="M169" s="102"/>
      <c r="N169" s="102"/>
      <c r="O169" s="102"/>
      <c r="P169" s="102"/>
    </row>
    <row r="170" spans="1:16" ht="18" customHeight="1" x14ac:dyDescent="0.25">
      <c r="A170" s="194">
        <v>231</v>
      </c>
      <c r="B170" s="163"/>
      <c r="C170" s="164"/>
      <c r="D170" s="238">
        <v>5171</v>
      </c>
      <c r="E170" s="163"/>
      <c r="F170" s="163"/>
      <c r="G170" s="163"/>
      <c r="H170" s="239"/>
      <c r="I170" s="240">
        <v>30000</v>
      </c>
      <c r="J170" s="168" t="s">
        <v>191</v>
      </c>
      <c r="K170" s="102"/>
      <c r="L170" s="102"/>
      <c r="M170" s="102"/>
      <c r="N170" s="102"/>
      <c r="O170" s="102"/>
      <c r="P170" s="102"/>
    </row>
    <row r="171" spans="1:16" ht="18" customHeight="1" x14ac:dyDescent="0.25">
      <c r="A171" s="194">
        <v>231</v>
      </c>
      <c r="B171" s="163"/>
      <c r="C171" s="164"/>
      <c r="D171" s="238">
        <v>5362</v>
      </c>
      <c r="E171" s="163"/>
      <c r="F171" s="163"/>
      <c r="G171" s="163"/>
      <c r="H171" s="239"/>
      <c r="I171" s="240">
        <v>0</v>
      </c>
      <c r="J171" s="168" t="s">
        <v>192</v>
      </c>
      <c r="K171" s="102"/>
      <c r="L171" s="102"/>
      <c r="M171" s="102"/>
      <c r="N171" s="102"/>
      <c r="O171" s="102"/>
      <c r="P171" s="102"/>
    </row>
    <row r="172" spans="1:16" ht="18" customHeight="1" x14ac:dyDescent="0.25">
      <c r="A172" s="194">
        <v>231</v>
      </c>
      <c r="B172" s="163"/>
      <c r="C172" s="164"/>
      <c r="D172" s="238">
        <v>6121</v>
      </c>
      <c r="E172" s="163"/>
      <c r="F172" s="163"/>
      <c r="G172" s="163"/>
      <c r="H172" s="244"/>
      <c r="I172" s="240">
        <v>0</v>
      </c>
      <c r="J172" s="245" t="s">
        <v>193</v>
      </c>
      <c r="K172" s="102"/>
      <c r="L172" s="102"/>
      <c r="M172" s="102"/>
      <c r="N172" s="102"/>
      <c r="O172" s="102"/>
      <c r="P172" s="102"/>
    </row>
    <row r="173" spans="1:16" ht="18" customHeight="1" thickBot="1" x14ac:dyDescent="0.3">
      <c r="A173" s="210">
        <v>231</v>
      </c>
      <c r="B173" s="158"/>
      <c r="C173" s="159"/>
      <c r="D173" s="241"/>
      <c r="E173" s="158"/>
      <c r="F173" s="158"/>
      <c r="G173" s="158"/>
      <c r="H173" s="242"/>
      <c r="I173" s="243"/>
      <c r="J173" s="160" t="s">
        <v>194</v>
      </c>
      <c r="K173" s="102"/>
      <c r="L173" s="102"/>
      <c r="M173" s="102"/>
      <c r="N173" s="102"/>
      <c r="O173" s="102"/>
      <c r="P173" s="102"/>
    </row>
    <row r="174" spans="1:16" ht="18" customHeight="1" x14ac:dyDescent="0.25">
      <c r="A174" s="161">
        <v>231</v>
      </c>
      <c r="B174" s="157"/>
      <c r="C174" s="150">
        <v>2221</v>
      </c>
      <c r="D174" s="150"/>
      <c r="E174" s="157"/>
      <c r="F174" s="157"/>
      <c r="G174" s="157"/>
      <c r="H174" s="151">
        <f>H175+H176</f>
        <v>0</v>
      </c>
      <c r="I174" s="151">
        <f>I175+I176</f>
        <v>1258800</v>
      </c>
      <c r="J174" s="152" t="s">
        <v>195</v>
      </c>
      <c r="K174" s="102"/>
      <c r="L174" s="102"/>
      <c r="M174" s="102"/>
      <c r="N174" s="102"/>
      <c r="O174" s="102"/>
      <c r="P174" s="102"/>
    </row>
    <row r="175" spans="1:16" ht="18" customHeight="1" x14ac:dyDescent="0.25">
      <c r="A175" s="194">
        <v>231</v>
      </c>
      <c r="B175" s="163"/>
      <c r="C175" s="164"/>
      <c r="D175" s="238">
        <v>5193</v>
      </c>
      <c r="E175" s="163"/>
      <c r="F175" s="163"/>
      <c r="G175" s="163"/>
      <c r="H175" s="239"/>
      <c r="I175" s="240">
        <v>1258800</v>
      </c>
      <c r="J175" s="245" t="s">
        <v>196</v>
      </c>
      <c r="K175" s="102"/>
      <c r="L175" s="102"/>
      <c r="M175" s="102"/>
      <c r="N175" s="102"/>
      <c r="O175" s="102"/>
      <c r="P175" s="102"/>
    </row>
    <row r="176" spans="1:16" ht="18" customHeight="1" thickBot="1" x14ac:dyDescent="0.3">
      <c r="A176" s="210">
        <v>231</v>
      </c>
      <c r="B176" s="158"/>
      <c r="C176" s="159"/>
      <c r="D176" s="241"/>
      <c r="E176" s="158"/>
      <c r="F176" s="158"/>
      <c r="G176" s="158"/>
      <c r="H176" s="242"/>
      <c r="I176" s="243"/>
      <c r="J176" s="160"/>
      <c r="K176" s="102"/>
      <c r="L176" s="102"/>
      <c r="M176" s="102"/>
      <c r="N176" s="102"/>
      <c r="O176" s="102"/>
      <c r="P176" s="102"/>
    </row>
    <row r="177" spans="1:16" ht="18" customHeight="1" x14ac:dyDescent="0.25">
      <c r="A177" s="161">
        <v>231</v>
      </c>
      <c r="B177" s="157"/>
      <c r="C177" s="150">
        <v>2310</v>
      </c>
      <c r="D177" s="150"/>
      <c r="E177" s="157"/>
      <c r="F177" s="157"/>
      <c r="G177" s="157"/>
      <c r="H177" s="151">
        <f>H178+H179+H180+H181+H182+H183</f>
        <v>0</v>
      </c>
      <c r="I177" s="151">
        <f>I178+I179+I180+I181+I182+I183</f>
        <v>0</v>
      </c>
      <c r="J177" s="152" t="s">
        <v>197</v>
      </c>
      <c r="K177" s="102"/>
      <c r="L177" s="102"/>
      <c r="M177" s="102"/>
      <c r="N177" s="102"/>
      <c r="O177" s="102"/>
      <c r="P177" s="102"/>
    </row>
    <row r="178" spans="1:16" ht="18" customHeight="1" x14ac:dyDescent="0.25">
      <c r="A178" s="194">
        <v>231</v>
      </c>
      <c r="B178" s="163"/>
      <c r="C178" s="164"/>
      <c r="D178" s="238">
        <v>5169</v>
      </c>
      <c r="E178" s="163"/>
      <c r="F178" s="163"/>
      <c r="G178" s="163"/>
      <c r="H178" s="239"/>
      <c r="I178" s="240">
        <v>0</v>
      </c>
      <c r="J178" s="168" t="s">
        <v>198</v>
      </c>
      <c r="K178" s="102"/>
      <c r="L178" s="102"/>
      <c r="M178" s="102"/>
      <c r="N178" s="102"/>
      <c r="O178" s="102"/>
      <c r="P178" s="102"/>
    </row>
    <row r="179" spans="1:16" ht="18" customHeight="1" x14ac:dyDescent="0.25">
      <c r="A179" s="194">
        <v>231</v>
      </c>
      <c r="B179" s="163"/>
      <c r="C179" s="164"/>
      <c r="D179" s="238">
        <v>5171</v>
      </c>
      <c r="E179" s="163"/>
      <c r="F179" s="163"/>
      <c r="G179" s="163"/>
      <c r="H179" s="239"/>
      <c r="I179" s="240">
        <v>0</v>
      </c>
      <c r="J179" s="168" t="s">
        <v>199</v>
      </c>
      <c r="K179" s="102"/>
      <c r="L179" s="102"/>
      <c r="M179" s="102"/>
      <c r="N179" s="102"/>
      <c r="O179" s="102"/>
      <c r="P179" s="102"/>
    </row>
    <row r="180" spans="1:16" ht="18" customHeight="1" x14ac:dyDescent="0.25">
      <c r="A180" s="194">
        <v>231</v>
      </c>
      <c r="B180" s="163"/>
      <c r="C180" s="164"/>
      <c r="D180" s="238">
        <v>6121</v>
      </c>
      <c r="E180" s="163"/>
      <c r="F180" s="163"/>
      <c r="G180" s="163"/>
      <c r="H180" s="239"/>
      <c r="I180" s="240">
        <v>0</v>
      </c>
      <c r="J180" s="168" t="s">
        <v>200</v>
      </c>
      <c r="K180" s="102"/>
      <c r="L180" s="102"/>
      <c r="M180" s="102"/>
      <c r="N180" s="102"/>
      <c r="O180" s="102"/>
      <c r="P180" s="102"/>
    </row>
    <row r="181" spans="1:16" ht="18" customHeight="1" x14ac:dyDescent="0.25">
      <c r="A181" s="194">
        <v>231</v>
      </c>
      <c r="B181" s="163"/>
      <c r="C181" s="164"/>
      <c r="D181" s="238"/>
      <c r="E181" s="163"/>
      <c r="F181" s="163"/>
      <c r="G181" s="163"/>
      <c r="H181" s="239"/>
      <c r="I181" s="240"/>
      <c r="J181" s="168"/>
      <c r="K181" s="102"/>
      <c r="L181" s="102"/>
      <c r="M181" s="102"/>
      <c r="N181" s="102"/>
      <c r="O181" s="102"/>
      <c r="P181" s="102"/>
    </row>
    <row r="182" spans="1:16" ht="18" customHeight="1" x14ac:dyDescent="0.25">
      <c r="A182" s="194">
        <v>231</v>
      </c>
      <c r="B182" s="163"/>
      <c r="C182" s="164"/>
      <c r="D182" s="238"/>
      <c r="E182" s="163"/>
      <c r="F182" s="163"/>
      <c r="G182" s="163"/>
      <c r="H182" s="239"/>
      <c r="I182" s="240"/>
      <c r="J182" s="168"/>
      <c r="K182" s="102"/>
      <c r="L182" s="102"/>
      <c r="M182" s="102"/>
      <c r="N182" s="102"/>
      <c r="O182" s="102"/>
      <c r="P182" s="102"/>
    </row>
    <row r="183" spans="1:16" ht="18" customHeight="1" x14ac:dyDescent="0.25">
      <c r="A183" s="194">
        <v>231</v>
      </c>
      <c r="B183" s="163"/>
      <c r="C183" s="164"/>
      <c r="D183" s="238"/>
      <c r="E183" s="163"/>
      <c r="F183" s="163"/>
      <c r="G183" s="163"/>
      <c r="H183" s="239"/>
      <c r="I183" s="240"/>
      <c r="J183" s="168"/>
      <c r="K183" s="102"/>
      <c r="L183" s="102"/>
      <c r="M183" s="102"/>
      <c r="N183" s="102"/>
      <c r="O183" s="102"/>
      <c r="P183" s="102"/>
    </row>
    <row r="184" spans="1:16" ht="18" customHeight="1" thickBot="1" x14ac:dyDescent="0.3">
      <c r="A184" s="380" t="s">
        <v>144</v>
      </c>
      <c r="B184" s="381"/>
      <c r="C184" s="381"/>
      <c r="D184" s="381"/>
      <c r="E184" s="381"/>
      <c r="F184" s="381"/>
      <c r="G184" s="382"/>
      <c r="H184" s="246">
        <f>H162+H169+H174+H177</f>
        <v>0</v>
      </c>
      <c r="I184" s="247">
        <f>I162+I169+I174+I177</f>
        <v>1573800</v>
      </c>
      <c r="J184" s="248" t="s">
        <v>145</v>
      </c>
      <c r="K184" s="102"/>
      <c r="L184" s="102"/>
      <c r="M184" s="102"/>
      <c r="N184" s="102"/>
      <c r="O184" s="102"/>
      <c r="P184" s="102"/>
    </row>
    <row r="185" spans="1:16" ht="18" customHeight="1" thickBot="1" x14ac:dyDescent="0.3">
      <c r="A185" s="383" t="s">
        <v>201</v>
      </c>
      <c r="B185" s="384"/>
      <c r="C185" s="384"/>
      <c r="D185" s="384"/>
      <c r="E185" s="384"/>
      <c r="F185" s="384"/>
      <c r="G185" s="385"/>
      <c r="H185" s="249">
        <f>H184+H218+H254+H284+H315+H347+H379+H409+H442+H476+H506</f>
        <v>0</v>
      </c>
      <c r="I185" s="249">
        <f>I184+I218+I254+I284+I315+I347+I379+I409+I442+I476+I506</f>
        <v>14112400</v>
      </c>
      <c r="J185" s="248"/>
      <c r="K185" s="102"/>
      <c r="L185" s="102"/>
      <c r="M185" s="102"/>
      <c r="N185" s="102"/>
      <c r="O185" s="102"/>
      <c r="P185" s="102"/>
    </row>
    <row r="186" spans="1:16" ht="18" customHeight="1" x14ac:dyDescent="0.25">
      <c r="A186" s="135"/>
      <c r="B186" s="135"/>
      <c r="C186" s="135"/>
      <c r="D186" s="135"/>
      <c r="E186" s="135"/>
      <c r="F186" s="135"/>
      <c r="G186" s="135"/>
      <c r="H186" s="250"/>
      <c r="I186" s="250"/>
      <c r="J186" s="137"/>
      <c r="K186" s="102"/>
      <c r="L186" s="102"/>
      <c r="M186" s="102"/>
      <c r="N186" s="102"/>
      <c r="O186" s="102"/>
      <c r="P186" s="102"/>
    </row>
    <row r="187" spans="1:16" ht="18" customHeight="1" x14ac:dyDescent="0.3">
      <c r="A187" s="357" t="s">
        <v>442</v>
      </c>
      <c r="B187" s="357"/>
      <c r="C187" s="357"/>
      <c r="D187" s="357"/>
      <c r="E187" s="357"/>
      <c r="F187" s="357"/>
      <c r="G187" s="357"/>
      <c r="H187" s="357"/>
      <c r="I187" s="357"/>
      <c r="J187" s="357"/>
      <c r="K187" s="357"/>
      <c r="L187" s="357"/>
      <c r="M187" s="357"/>
      <c r="N187" s="357"/>
      <c r="O187" s="357"/>
      <c r="P187" s="357"/>
    </row>
    <row r="188" spans="1:16" ht="15" customHeight="1" x14ac:dyDescent="0.25">
      <c r="A188" s="359" t="s">
        <v>84</v>
      </c>
      <c r="B188" s="359"/>
      <c r="C188" s="359"/>
      <c r="D188" s="359"/>
      <c r="E188" s="102"/>
      <c r="F188" s="379" t="s">
        <v>180</v>
      </c>
      <c r="G188" s="379"/>
      <c r="H188" s="379"/>
      <c r="I188" s="379"/>
      <c r="J188" s="103"/>
      <c r="K188" s="102"/>
      <c r="L188" s="102"/>
      <c r="M188" s="102"/>
      <c r="N188" s="102"/>
      <c r="O188" s="102"/>
      <c r="P188" s="102"/>
    </row>
    <row r="189" spans="1:16" ht="12.75" customHeight="1" x14ac:dyDescent="0.25">
      <c r="A189" s="361" t="s">
        <v>181</v>
      </c>
      <c r="B189" s="361"/>
      <c r="C189" s="361"/>
      <c r="D189" s="361"/>
      <c r="E189" s="361"/>
      <c r="F189" s="361"/>
      <c r="G189" s="361"/>
      <c r="H189" s="361"/>
      <c r="I189" s="361"/>
      <c r="J189" s="104" t="s">
        <v>87</v>
      </c>
      <c r="K189" s="102"/>
      <c r="L189" s="102"/>
      <c r="M189" s="102"/>
      <c r="N189" s="102"/>
      <c r="O189" s="102"/>
      <c r="P189" s="102"/>
    </row>
    <row r="190" spans="1:16" ht="11.25" customHeight="1" thickBot="1" x14ac:dyDescent="0.3">
      <c r="A190" s="362" t="s">
        <v>127</v>
      </c>
      <c r="B190" s="36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</row>
    <row r="191" spans="1:16" ht="18" customHeight="1" x14ac:dyDescent="0.25">
      <c r="A191" s="363" t="s">
        <v>90</v>
      </c>
      <c r="B191" s="364"/>
      <c r="C191" s="365"/>
      <c r="D191" s="366" t="s">
        <v>91</v>
      </c>
      <c r="E191" s="367"/>
      <c r="F191" s="366" t="s">
        <v>92</v>
      </c>
      <c r="G191" s="367"/>
      <c r="H191" s="366" t="s">
        <v>93</v>
      </c>
      <c r="I191" s="367"/>
      <c r="J191" s="368" t="s">
        <v>94</v>
      </c>
      <c r="K191" s="102"/>
      <c r="L191" s="102"/>
      <c r="M191" s="102"/>
      <c r="N191" s="102"/>
      <c r="O191" s="102"/>
      <c r="P191" s="102"/>
    </row>
    <row r="192" spans="1:16" ht="26.25" customHeight="1" thickBot="1" x14ac:dyDescent="0.3">
      <c r="A192" s="105" t="s">
        <v>95</v>
      </c>
      <c r="B192" s="106" t="s">
        <v>96</v>
      </c>
      <c r="C192" s="106" t="s">
        <v>97</v>
      </c>
      <c r="D192" s="106" t="s">
        <v>98</v>
      </c>
      <c r="E192" s="106" t="s">
        <v>99</v>
      </c>
      <c r="F192" s="106" t="s">
        <v>100</v>
      </c>
      <c r="G192" s="106" t="s">
        <v>101</v>
      </c>
      <c r="H192" s="107" t="s">
        <v>183</v>
      </c>
      <c r="I192" s="107" t="s">
        <v>184</v>
      </c>
      <c r="J192" s="369"/>
      <c r="K192" s="102"/>
      <c r="L192" s="102"/>
      <c r="M192" s="102"/>
      <c r="N192" s="102"/>
      <c r="O192" s="102"/>
      <c r="P192" s="102"/>
    </row>
    <row r="193" spans="1:16" ht="18" customHeight="1" thickTop="1" x14ac:dyDescent="0.25">
      <c r="A193" s="161">
        <v>231</v>
      </c>
      <c r="B193" s="157"/>
      <c r="C193" s="150">
        <v>2321</v>
      </c>
      <c r="D193" s="150"/>
      <c r="E193" s="157"/>
      <c r="F193" s="157"/>
      <c r="G193" s="157"/>
      <c r="H193" s="151">
        <f>H194+H195+H196+H197+H198+H199+H200+H201</f>
        <v>0</v>
      </c>
      <c r="I193" s="151">
        <f>I194+I195+I196+I197+I198+I199+I200+I201</f>
        <v>462000</v>
      </c>
      <c r="J193" s="152" t="s">
        <v>202</v>
      </c>
      <c r="K193" s="102"/>
      <c r="L193" s="102"/>
      <c r="M193" s="102"/>
      <c r="N193" s="102"/>
      <c r="O193" s="102"/>
      <c r="P193" s="102"/>
    </row>
    <row r="194" spans="1:16" ht="18" customHeight="1" x14ac:dyDescent="0.25">
      <c r="A194" s="194">
        <v>231</v>
      </c>
      <c r="B194" s="163"/>
      <c r="C194" s="164"/>
      <c r="D194" s="238">
        <v>5021</v>
      </c>
      <c r="E194" s="163"/>
      <c r="F194" s="163"/>
      <c r="G194" s="163"/>
      <c r="H194" s="239"/>
      <c r="I194" s="240">
        <v>95000</v>
      </c>
      <c r="J194" s="245" t="s">
        <v>203</v>
      </c>
      <c r="K194" s="102"/>
      <c r="L194" s="102"/>
      <c r="M194" s="102"/>
      <c r="N194" s="102"/>
      <c r="O194" s="102"/>
      <c r="P194" s="102"/>
    </row>
    <row r="195" spans="1:16" ht="18" customHeight="1" x14ac:dyDescent="0.25">
      <c r="A195" s="194">
        <v>231</v>
      </c>
      <c r="B195" s="163"/>
      <c r="C195" s="164"/>
      <c r="D195" s="238">
        <v>5137</v>
      </c>
      <c r="E195" s="163"/>
      <c r="F195" s="163"/>
      <c r="G195" s="163"/>
      <c r="H195" s="239"/>
      <c r="I195" s="240">
        <v>10000</v>
      </c>
      <c r="J195" s="168" t="s">
        <v>204</v>
      </c>
      <c r="K195" s="102"/>
      <c r="L195" s="102"/>
      <c r="M195" s="102"/>
      <c r="N195" s="102"/>
      <c r="O195" s="102"/>
      <c r="P195" s="102"/>
    </row>
    <row r="196" spans="1:16" ht="18" customHeight="1" x14ac:dyDescent="0.25">
      <c r="A196" s="194">
        <v>231</v>
      </c>
      <c r="B196" s="163"/>
      <c r="C196" s="164"/>
      <c r="D196" s="238">
        <v>5139</v>
      </c>
      <c r="E196" s="163"/>
      <c r="F196" s="163"/>
      <c r="G196" s="163"/>
      <c r="H196" s="239"/>
      <c r="I196" s="240">
        <v>10000</v>
      </c>
      <c r="J196" s="168" t="s">
        <v>205</v>
      </c>
      <c r="K196" s="102"/>
      <c r="L196" s="102"/>
      <c r="M196" s="102"/>
      <c r="N196" s="102"/>
      <c r="O196" s="102"/>
      <c r="P196" s="102"/>
    </row>
    <row r="197" spans="1:16" ht="18" customHeight="1" x14ac:dyDescent="0.25">
      <c r="A197" s="194">
        <v>231</v>
      </c>
      <c r="B197" s="163"/>
      <c r="C197" s="164"/>
      <c r="D197" s="238">
        <v>5151</v>
      </c>
      <c r="E197" s="163"/>
      <c r="F197" s="163"/>
      <c r="G197" s="163"/>
      <c r="H197" s="239"/>
      <c r="I197" s="240">
        <v>2000</v>
      </c>
      <c r="J197" s="168" t="s">
        <v>206</v>
      </c>
      <c r="K197" s="102"/>
      <c r="L197" s="102"/>
      <c r="M197" s="102"/>
      <c r="N197" s="102"/>
      <c r="O197" s="102"/>
      <c r="P197" s="102"/>
    </row>
    <row r="198" spans="1:16" ht="18" customHeight="1" x14ac:dyDescent="0.25">
      <c r="A198" s="194">
        <v>231</v>
      </c>
      <c r="B198" s="163"/>
      <c r="C198" s="164"/>
      <c r="D198" s="238">
        <v>5154</v>
      </c>
      <c r="E198" s="163"/>
      <c r="F198" s="163"/>
      <c r="G198" s="163"/>
      <c r="H198" s="239"/>
      <c r="I198" s="240">
        <v>170000</v>
      </c>
      <c r="J198" s="168" t="s">
        <v>207</v>
      </c>
      <c r="K198" s="102"/>
      <c r="L198" s="102"/>
      <c r="M198" s="102"/>
      <c r="N198" s="102"/>
      <c r="O198" s="102"/>
      <c r="P198" s="102"/>
    </row>
    <row r="199" spans="1:16" ht="18" customHeight="1" x14ac:dyDescent="0.25">
      <c r="A199" s="194">
        <v>231</v>
      </c>
      <c r="B199" s="163"/>
      <c r="C199" s="164"/>
      <c r="D199" s="238">
        <v>5169</v>
      </c>
      <c r="E199" s="163"/>
      <c r="F199" s="163"/>
      <c r="G199" s="163"/>
      <c r="H199" s="244"/>
      <c r="I199" s="240">
        <v>50000</v>
      </c>
      <c r="J199" s="245" t="s">
        <v>208</v>
      </c>
      <c r="K199" s="102"/>
      <c r="L199" s="102"/>
      <c r="M199" s="102"/>
      <c r="N199" s="102"/>
      <c r="O199" s="102"/>
      <c r="P199" s="102"/>
    </row>
    <row r="200" spans="1:16" ht="18" customHeight="1" x14ac:dyDescent="0.25">
      <c r="A200" s="194">
        <v>231</v>
      </c>
      <c r="B200" s="163"/>
      <c r="C200" s="164"/>
      <c r="D200" s="238">
        <v>5171</v>
      </c>
      <c r="E200" s="163"/>
      <c r="F200" s="163"/>
      <c r="G200" s="163"/>
      <c r="H200" s="239"/>
      <c r="I200" s="240">
        <v>125000</v>
      </c>
      <c r="J200" s="168" t="s">
        <v>209</v>
      </c>
      <c r="K200" s="102"/>
      <c r="L200" s="102"/>
      <c r="M200" s="102"/>
      <c r="N200" s="102"/>
      <c r="O200" s="102"/>
      <c r="P200" s="102"/>
    </row>
    <row r="201" spans="1:16" ht="18" customHeight="1" x14ac:dyDescent="0.25">
      <c r="A201" s="194">
        <v>231</v>
      </c>
      <c r="B201" s="163"/>
      <c r="C201" s="164"/>
      <c r="D201" s="238">
        <v>6121</v>
      </c>
      <c r="E201" s="163"/>
      <c r="F201" s="163"/>
      <c r="G201" s="163"/>
      <c r="H201" s="239"/>
      <c r="I201" s="240">
        <v>0</v>
      </c>
      <c r="J201" s="168" t="s">
        <v>210</v>
      </c>
      <c r="K201" s="102"/>
      <c r="L201" s="102"/>
      <c r="M201" s="102"/>
      <c r="N201" s="102"/>
      <c r="O201" s="102"/>
      <c r="P201" s="102"/>
    </row>
    <row r="202" spans="1:16" ht="18" customHeight="1" x14ac:dyDescent="0.25">
      <c r="A202" s="161">
        <v>231</v>
      </c>
      <c r="B202" s="157"/>
      <c r="C202" s="150">
        <v>2411</v>
      </c>
      <c r="D202" s="150"/>
      <c r="E202" s="157"/>
      <c r="F202" s="157"/>
      <c r="G202" s="157"/>
      <c r="H202" s="151">
        <f>H203+H204+H205+H206+H207+H208+H209+H210+H212</f>
        <v>0</v>
      </c>
      <c r="I202" s="151">
        <f>I203+I204+I205+I206+I207+I208+I209+I210+I211+I212</f>
        <v>511000</v>
      </c>
      <c r="J202" s="152" t="s">
        <v>130</v>
      </c>
      <c r="K202" s="102"/>
      <c r="L202" s="102"/>
      <c r="M202" s="102"/>
      <c r="N202" s="102"/>
      <c r="O202" s="102"/>
      <c r="P202" s="102"/>
    </row>
    <row r="203" spans="1:16" ht="18" customHeight="1" x14ac:dyDescent="0.25">
      <c r="A203" s="194">
        <v>231</v>
      </c>
      <c r="B203" s="163"/>
      <c r="C203" s="164"/>
      <c r="D203" s="238">
        <v>5011</v>
      </c>
      <c r="E203" s="163"/>
      <c r="F203" s="163"/>
      <c r="G203" s="163"/>
      <c r="H203" s="239"/>
      <c r="I203" s="240">
        <v>325000</v>
      </c>
      <c r="J203" s="168" t="s">
        <v>211</v>
      </c>
      <c r="K203" s="102"/>
      <c r="L203" s="102"/>
      <c r="M203" s="102"/>
      <c r="N203" s="102"/>
      <c r="O203" s="102"/>
      <c r="P203" s="102"/>
    </row>
    <row r="204" spans="1:16" ht="18" customHeight="1" x14ac:dyDescent="0.25">
      <c r="A204" s="194">
        <v>231</v>
      </c>
      <c r="B204" s="163"/>
      <c r="C204" s="164"/>
      <c r="D204" s="238">
        <v>5021</v>
      </c>
      <c r="E204" s="163"/>
      <c r="F204" s="163"/>
      <c r="G204" s="163"/>
      <c r="H204" s="244"/>
      <c r="I204" s="240">
        <v>25000</v>
      </c>
      <c r="J204" s="168" t="s">
        <v>212</v>
      </c>
      <c r="K204" s="102"/>
      <c r="L204" s="102"/>
      <c r="M204" s="102"/>
      <c r="N204" s="102"/>
      <c r="O204" s="102"/>
      <c r="P204" s="102"/>
    </row>
    <row r="205" spans="1:16" ht="18" customHeight="1" x14ac:dyDescent="0.25">
      <c r="A205" s="194">
        <v>231</v>
      </c>
      <c r="B205" s="163"/>
      <c r="C205" s="164"/>
      <c r="D205" s="238">
        <v>5031</v>
      </c>
      <c r="E205" s="163"/>
      <c r="F205" s="163"/>
      <c r="G205" s="163"/>
      <c r="H205" s="239"/>
      <c r="I205" s="240">
        <v>82000</v>
      </c>
      <c r="J205" s="168" t="s">
        <v>213</v>
      </c>
      <c r="K205" s="102"/>
      <c r="L205" s="102"/>
      <c r="M205" s="102"/>
      <c r="N205" s="102"/>
      <c r="O205" s="102"/>
      <c r="P205" s="102"/>
    </row>
    <row r="206" spans="1:16" ht="18" customHeight="1" x14ac:dyDescent="0.25">
      <c r="A206" s="194">
        <v>231</v>
      </c>
      <c r="B206" s="212"/>
      <c r="C206" s="251"/>
      <c r="D206" s="238">
        <v>5032</v>
      </c>
      <c r="E206" s="163"/>
      <c r="F206" s="163"/>
      <c r="G206" s="163"/>
      <c r="H206" s="239"/>
      <c r="I206" s="240">
        <v>30000</v>
      </c>
      <c r="J206" s="168" t="s">
        <v>214</v>
      </c>
      <c r="K206" s="102"/>
      <c r="L206" s="102"/>
      <c r="M206" s="102"/>
      <c r="N206" s="102"/>
      <c r="O206" s="102"/>
      <c r="P206" s="102"/>
    </row>
    <row r="207" spans="1:16" ht="18" customHeight="1" x14ac:dyDescent="0.25">
      <c r="A207" s="194">
        <v>231</v>
      </c>
      <c r="B207" s="163"/>
      <c r="C207" s="164"/>
      <c r="D207" s="238">
        <v>5038</v>
      </c>
      <c r="E207" s="163"/>
      <c r="F207" s="163"/>
      <c r="G207" s="163"/>
      <c r="H207" s="239"/>
      <c r="I207" s="240">
        <v>2000</v>
      </c>
      <c r="J207" s="168" t="s">
        <v>215</v>
      </c>
      <c r="K207" s="102"/>
      <c r="L207" s="102"/>
      <c r="M207" s="102"/>
      <c r="N207" s="102"/>
      <c r="O207" s="102"/>
      <c r="P207" s="102"/>
    </row>
    <row r="208" spans="1:16" ht="18" customHeight="1" x14ac:dyDescent="0.25">
      <c r="A208" s="194">
        <v>231</v>
      </c>
      <c r="B208" s="163"/>
      <c r="C208" s="164"/>
      <c r="D208" s="238">
        <v>5139</v>
      </c>
      <c r="E208" s="163"/>
      <c r="F208" s="163"/>
      <c r="G208" s="163"/>
      <c r="H208" s="239"/>
      <c r="I208" s="240">
        <v>2000</v>
      </c>
      <c r="J208" s="168" t="s">
        <v>216</v>
      </c>
      <c r="K208" s="102"/>
      <c r="L208" s="102"/>
      <c r="M208" s="102"/>
      <c r="N208" s="102"/>
      <c r="O208" s="102"/>
      <c r="P208" s="102"/>
    </row>
    <row r="209" spans="1:18" ht="18" customHeight="1" x14ac:dyDescent="0.25">
      <c r="A209" s="194">
        <v>231</v>
      </c>
      <c r="B209" s="163"/>
      <c r="C209" s="164"/>
      <c r="D209" s="238">
        <v>5154</v>
      </c>
      <c r="E209" s="163"/>
      <c r="F209" s="163"/>
      <c r="G209" s="163"/>
      <c r="H209" s="239"/>
      <c r="I209" s="240">
        <v>10000</v>
      </c>
      <c r="J209" s="168" t="s">
        <v>217</v>
      </c>
      <c r="K209" s="102"/>
      <c r="L209" s="102"/>
      <c r="M209" s="102"/>
      <c r="N209" s="102"/>
      <c r="O209" s="102"/>
      <c r="P209" s="102"/>
    </row>
    <row r="210" spans="1:18" ht="18" customHeight="1" x14ac:dyDescent="0.25">
      <c r="A210" s="194">
        <v>231</v>
      </c>
      <c r="B210" s="163"/>
      <c r="C210" s="164"/>
      <c r="D210" s="238">
        <v>5162</v>
      </c>
      <c r="E210" s="163"/>
      <c r="F210" s="163"/>
      <c r="G210" s="163"/>
      <c r="H210" s="239"/>
      <c r="I210" s="240">
        <v>22000</v>
      </c>
      <c r="J210" s="168" t="s">
        <v>218</v>
      </c>
      <c r="K210" s="102"/>
      <c r="L210" s="102"/>
      <c r="M210" s="102"/>
      <c r="N210" s="102"/>
      <c r="O210" s="102"/>
      <c r="P210" s="102"/>
    </row>
    <row r="211" spans="1:18" ht="18" customHeight="1" x14ac:dyDescent="0.25">
      <c r="A211" s="195">
        <v>231</v>
      </c>
      <c r="B211" s="196"/>
      <c r="C211" s="204"/>
      <c r="D211" s="252">
        <v>5173</v>
      </c>
      <c r="E211" s="196"/>
      <c r="F211" s="196"/>
      <c r="G211" s="196"/>
      <c r="H211" s="253"/>
      <c r="I211" s="254">
        <v>3000</v>
      </c>
      <c r="J211" s="203" t="s">
        <v>219</v>
      </c>
      <c r="K211" s="102"/>
      <c r="L211" s="102"/>
      <c r="M211" s="102"/>
      <c r="N211" s="102"/>
      <c r="O211" s="102"/>
      <c r="P211" s="102"/>
    </row>
    <row r="212" spans="1:18" ht="18" customHeight="1" x14ac:dyDescent="0.25">
      <c r="A212" s="163">
        <v>231</v>
      </c>
      <c r="B212" s="163"/>
      <c r="C212" s="164"/>
      <c r="D212" s="238">
        <v>5424</v>
      </c>
      <c r="E212" s="163"/>
      <c r="F212" s="163"/>
      <c r="G212" s="163"/>
      <c r="H212" s="239"/>
      <c r="I212" s="240">
        <v>10000</v>
      </c>
      <c r="J212" s="163" t="s">
        <v>220</v>
      </c>
      <c r="K212" s="102"/>
      <c r="L212" s="102"/>
      <c r="M212" s="102"/>
      <c r="N212" s="102"/>
      <c r="O212" s="102"/>
      <c r="P212" s="102"/>
    </row>
    <row r="213" spans="1:18" ht="18" customHeight="1" x14ac:dyDescent="0.25">
      <c r="A213" s="161">
        <v>231</v>
      </c>
      <c r="B213" s="157"/>
      <c r="C213" s="150">
        <v>3111</v>
      </c>
      <c r="D213" s="150"/>
      <c r="E213" s="157"/>
      <c r="F213" s="157"/>
      <c r="G213" s="157"/>
      <c r="H213" s="151">
        <f>H214+H215+H216+H217</f>
        <v>0</v>
      </c>
      <c r="I213" s="151">
        <f>I214+I215+I216+I217</f>
        <v>895000</v>
      </c>
      <c r="J213" s="152" t="s">
        <v>221</v>
      </c>
      <c r="K213" s="102"/>
      <c r="L213" s="102"/>
      <c r="M213" s="102"/>
      <c r="N213" s="102"/>
      <c r="O213" s="102"/>
      <c r="P213" s="102"/>
    </row>
    <row r="214" spans="1:18" ht="18" customHeight="1" x14ac:dyDescent="0.25">
      <c r="A214" s="194">
        <v>231</v>
      </c>
      <c r="B214" s="163"/>
      <c r="C214" s="164"/>
      <c r="D214" s="238">
        <v>5171</v>
      </c>
      <c r="E214" s="163"/>
      <c r="F214" s="163"/>
      <c r="G214" s="163"/>
      <c r="H214" s="244"/>
      <c r="I214" s="240">
        <v>150000</v>
      </c>
      <c r="J214" s="168" t="s">
        <v>222</v>
      </c>
      <c r="K214" s="102"/>
      <c r="L214" s="102"/>
      <c r="M214" s="102"/>
      <c r="N214" s="102"/>
      <c r="O214" s="102"/>
      <c r="P214" s="102"/>
    </row>
    <row r="215" spans="1:18" ht="18" customHeight="1" x14ac:dyDescent="0.25">
      <c r="A215" s="255">
        <v>231</v>
      </c>
      <c r="B215" s="232"/>
      <c r="C215" s="236"/>
      <c r="D215" s="238">
        <v>5331</v>
      </c>
      <c r="E215" s="163"/>
      <c r="F215" s="163"/>
      <c r="G215" s="163"/>
      <c r="H215" s="239"/>
      <c r="I215" s="240">
        <v>745000</v>
      </c>
      <c r="J215" s="168" t="s">
        <v>223</v>
      </c>
      <c r="K215" s="102"/>
      <c r="L215" s="102"/>
      <c r="M215" s="102"/>
      <c r="N215" s="102"/>
      <c r="O215" s="102"/>
      <c r="P215" s="102"/>
    </row>
    <row r="216" spans="1:18" ht="18" customHeight="1" x14ac:dyDescent="0.25">
      <c r="A216" s="255">
        <v>231</v>
      </c>
      <c r="B216" s="232"/>
      <c r="C216" s="236"/>
      <c r="D216" s="238">
        <v>5336</v>
      </c>
      <c r="E216" s="163">
        <v>103133063</v>
      </c>
      <c r="F216" s="163"/>
      <c r="G216" s="163"/>
      <c r="H216" s="239"/>
      <c r="I216" s="240">
        <v>0</v>
      </c>
      <c r="J216" s="168" t="s">
        <v>224</v>
      </c>
      <c r="K216" s="102"/>
      <c r="L216" s="102"/>
      <c r="M216" s="102"/>
      <c r="N216" s="102"/>
      <c r="O216" s="102"/>
      <c r="P216" s="102"/>
    </row>
    <row r="217" spans="1:18" ht="18" customHeight="1" x14ac:dyDescent="0.25">
      <c r="A217" s="194">
        <v>231</v>
      </c>
      <c r="B217" s="163"/>
      <c r="C217" s="164"/>
      <c r="D217" s="238">
        <v>5336</v>
      </c>
      <c r="E217" s="163">
        <v>103533063</v>
      </c>
      <c r="F217" s="163"/>
      <c r="G217" s="163"/>
      <c r="H217" s="239"/>
      <c r="I217" s="240">
        <v>0</v>
      </c>
      <c r="J217" s="168" t="s">
        <v>225</v>
      </c>
      <c r="K217" s="102"/>
      <c r="L217" s="102"/>
      <c r="M217" s="102"/>
      <c r="N217" s="102"/>
      <c r="O217" s="102"/>
      <c r="P217" s="102"/>
    </row>
    <row r="218" spans="1:18" ht="18" customHeight="1" thickBot="1" x14ac:dyDescent="0.3">
      <c r="A218" s="380" t="s">
        <v>144</v>
      </c>
      <c r="B218" s="381"/>
      <c r="C218" s="381"/>
      <c r="D218" s="381"/>
      <c r="E218" s="381"/>
      <c r="F218" s="381"/>
      <c r="G218" s="382"/>
      <c r="H218" s="256">
        <f>H193+H202+H213</f>
        <v>0</v>
      </c>
      <c r="I218" s="247">
        <f>I193+I202+I213</f>
        <v>1868000</v>
      </c>
      <c r="J218" s="248" t="s">
        <v>145</v>
      </c>
      <c r="K218" s="102"/>
      <c r="L218" s="102"/>
      <c r="M218" s="102"/>
      <c r="N218" s="102"/>
      <c r="O218" s="102"/>
      <c r="P218" s="102"/>
    </row>
    <row r="219" spans="1:18" ht="16.5" customHeight="1" x14ac:dyDescent="0.3">
      <c r="A219" s="357" t="s">
        <v>443</v>
      </c>
      <c r="B219" s="357"/>
      <c r="C219" s="357"/>
      <c r="D219" s="357"/>
      <c r="E219" s="357"/>
      <c r="F219" s="357"/>
      <c r="G219" s="357"/>
      <c r="H219" s="357"/>
      <c r="I219" s="357"/>
      <c r="J219" s="357"/>
      <c r="K219" s="357"/>
      <c r="L219" s="357"/>
      <c r="M219" s="357"/>
      <c r="N219" s="357"/>
      <c r="O219" s="357"/>
      <c r="P219" s="357"/>
    </row>
    <row r="220" spans="1:18" ht="12.75" customHeight="1" x14ac:dyDescent="0.25">
      <c r="A220" s="359" t="s">
        <v>84</v>
      </c>
      <c r="B220" s="359"/>
      <c r="C220" s="359"/>
      <c r="D220" s="359"/>
      <c r="E220" s="102"/>
      <c r="F220" s="379" t="s">
        <v>180</v>
      </c>
      <c r="G220" s="379"/>
      <c r="H220" s="379"/>
      <c r="I220" s="379"/>
      <c r="J220" s="103"/>
      <c r="K220" s="102"/>
      <c r="L220" s="102"/>
      <c r="M220" s="102"/>
      <c r="N220" s="102"/>
      <c r="O220" s="102"/>
      <c r="P220" s="102"/>
    </row>
    <row r="221" spans="1:18" ht="12" customHeight="1" x14ac:dyDescent="0.25">
      <c r="A221" s="361" t="s">
        <v>181</v>
      </c>
      <c r="B221" s="361"/>
      <c r="C221" s="361"/>
      <c r="D221" s="361"/>
      <c r="E221" s="361"/>
      <c r="F221" s="361"/>
      <c r="G221" s="361"/>
      <c r="H221" s="361"/>
      <c r="I221" s="361"/>
      <c r="J221" s="104" t="s">
        <v>87</v>
      </c>
      <c r="K221" s="102"/>
      <c r="L221" s="102"/>
      <c r="M221" s="102"/>
      <c r="N221" s="102"/>
      <c r="O221" s="102"/>
      <c r="P221" s="102"/>
    </row>
    <row r="222" spans="1:18" ht="12" customHeight="1" thickBot="1" x14ac:dyDescent="0.3">
      <c r="A222" s="362" t="s">
        <v>127</v>
      </c>
      <c r="B222" s="36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</row>
    <row r="223" spans="1:18" ht="18" customHeight="1" x14ac:dyDescent="0.25">
      <c r="A223" s="363" t="s">
        <v>90</v>
      </c>
      <c r="B223" s="364"/>
      <c r="C223" s="365"/>
      <c r="D223" s="366" t="s">
        <v>91</v>
      </c>
      <c r="E223" s="367"/>
      <c r="F223" s="366" t="s">
        <v>92</v>
      </c>
      <c r="G223" s="367"/>
      <c r="H223" s="366" t="s">
        <v>93</v>
      </c>
      <c r="I223" s="367"/>
      <c r="J223" s="368" t="s">
        <v>94</v>
      </c>
      <c r="K223" s="102"/>
      <c r="L223" s="102"/>
      <c r="M223" s="102"/>
      <c r="N223" s="102"/>
      <c r="O223" s="102"/>
      <c r="P223" s="102"/>
    </row>
    <row r="224" spans="1:18" ht="26.25" customHeight="1" thickBot="1" x14ac:dyDescent="0.3">
      <c r="A224" s="257" t="s">
        <v>95</v>
      </c>
      <c r="B224" s="258" t="s">
        <v>96</v>
      </c>
      <c r="C224" s="258" t="s">
        <v>97</v>
      </c>
      <c r="D224" s="258" t="s">
        <v>98</v>
      </c>
      <c r="E224" s="258" t="s">
        <v>99</v>
      </c>
      <c r="F224" s="258" t="s">
        <v>100</v>
      </c>
      <c r="G224" s="258" t="s">
        <v>101</v>
      </c>
      <c r="H224" s="259" t="s">
        <v>183</v>
      </c>
      <c r="I224" s="259" t="s">
        <v>184</v>
      </c>
      <c r="J224" s="386"/>
      <c r="K224" s="102"/>
      <c r="L224" s="102"/>
      <c r="M224" s="102"/>
      <c r="N224" s="102"/>
      <c r="O224" s="102"/>
      <c r="P224" s="102"/>
      <c r="R224" s="260"/>
    </row>
    <row r="225" spans="1:16" ht="15.95" customHeight="1" x14ac:dyDescent="0.25">
      <c r="A225" s="170">
        <v>231</v>
      </c>
      <c r="B225" s="171"/>
      <c r="C225" s="173">
        <v>3322</v>
      </c>
      <c r="D225" s="173"/>
      <c r="E225" s="171"/>
      <c r="F225" s="171"/>
      <c r="G225" s="171"/>
      <c r="H225" s="174">
        <f>H226+H227+H228+H229</f>
        <v>0</v>
      </c>
      <c r="I225" s="174">
        <f>I226+I227++I228+I229</f>
        <v>10000</v>
      </c>
      <c r="J225" s="261" t="s">
        <v>226</v>
      </c>
      <c r="K225" s="102"/>
      <c r="L225" s="102"/>
      <c r="M225" s="102"/>
      <c r="N225" s="102"/>
      <c r="O225" s="102"/>
      <c r="P225" s="102"/>
    </row>
    <row r="226" spans="1:16" ht="15.95" customHeight="1" x14ac:dyDescent="0.25">
      <c r="A226" s="262">
        <v>231</v>
      </c>
      <c r="B226" s="263"/>
      <c r="C226" s="264"/>
      <c r="D226" s="238">
        <v>5139</v>
      </c>
      <c r="E226" s="163"/>
      <c r="F226" s="163"/>
      <c r="G226" s="163"/>
      <c r="H226" s="239"/>
      <c r="I226" s="240">
        <v>10000</v>
      </c>
      <c r="J226" s="245" t="s">
        <v>227</v>
      </c>
      <c r="K226" s="102"/>
      <c r="L226" s="102"/>
      <c r="M226" s="102"/>
      <c r="N226" s="102"/>
      <c r="O226" s="102"/>
      <c r="P226" s="102"/>
    </row>
    <row r="227" spans="1:16" ht="15.95" customHeight="1" x14ac:dyDescent="0.25">
      <c r="A227" s="262">
        <v>231</v>
      </c>
      <c r="B227" s="263"/>
      <c r="C227" s="264"/>
      <c r="D227" s="238">
        <v>5171</v>
      </c>
      <c r="E227" s="163"/>
      <c r="F227" s="163"/>
      <c r="G227" s="163"/>
      <c r="H227" s="239"/>
      <c r="I227" s="240">
        <v>0</v>
      </c>
      <c r="J227" s="245" t="s">
        <v>228</v>
      </c>
      <c r="K227" s="102"/>
      <c r="L227" s="102"/>
      <c r="M227" s="102"/>
      <c r="N227" s="102"/>
      <c r="O227" s="102"/>
      <c r="P227" s="102"/>
    </row>
    <row r="228" spans="1:16" ht="15.95" customHeight="1" x14ac:dyDescent="0.25">
      <c r="A228" s="262">
        <v>231</v>
      </c>
      <c r="B228" s="263"/>
      <c r="C228" s="264"/>
      <c r="D228" s="238">
        <v>5365</v>
      </c>
      <c r="E228" s="163"/>
      <c r="F228" s="163"/>
      <c r="G228" s="163"/>
      <c r="H228" s="239"/>
      <c r="I228" s="240">
        <v>0</v>
      </c>
      <c r="J228" s="245" t="s">
        <v>229</v>
      </c>
      <c r="K228" s="102"/>
      <c r="L228" s="102"/>
      <c r="M228" s="102"/>
      <c r="N228" s="102"/>
      <c r="O228" s="102"/>
      <c r="P228" s="102"/>
    </row>
    <row r="229" spans="1:16" ht="15.95" customHeight="1" x14ac:dyDescent="0.25">
      <c r="A229" s="194">
        <v>231</v>
      </c>
      <c r="B229" s="163"/>
      <c r="C229" s="164"/>
      <c r="D229" s="238">
        <v>6121</v>
      </c>
      <c r="E229" s="163"/>
      <c r="F229" s="163"/>
      <c r="G229" s="163"/>
      <c r="H229" s="239"/>
      <c r="I229" s="240"/>
      <c r="J229" s="245" t="s">
        <v>230</v>
      </c>
      <c r="K229" s="102"/>
      <c r="L229" s="102"/>
      <c r="M229" s="102"/>
      <c r="N229" s="102"/>
      <c r="O229" s="102"/>
      <c r="P229" s="102"/>
    </row>
    <row r="230" spans="1:16" ht="15.95" customHeight="1" x14ac:dyDescent="0.25">
      <c r="A230" s="161">
        <v>231</v>
      </c>
      <c r="B230" s="157"/>
      <c r="C230" s="150">
        <v>3326</v>
      </c>
      <c r="D230" s="150"/>
      <c r="E230" s="157"/>
      <c r="F230" s="157"/>
      <c r="G230" s="157"/>
      <c r="H230" s="151">
        <f>H231+H232</f>
        <v>0</v>
      </c>
      <c r="I230" s="151">
        <f>I231+I232</f>
        <v>0</v>
      </c>
      <c r="J230" s="152" t="s">
        <v>231</v>
      </c>
      <c r="K230" s="102"/>
      <c r="L230" s="102"/>
      <c r="M230" s="102"/>
      <c r="N230" s="102"/>
      <c r="O230" s="102"/>
      <c r="P230" s="102"/>
    </row>
    <row r="231" spans="1:16" ht="15.95" customHeight="1" x14ac:dyDescent="0.25">
      <c r="A231" s="262">
        <v>231</v>
      </c>
      <c r="B231" s="265"/>
      <c r="C231" s="266"/>
      <c r="D231" s="267">
        <v>5171</v>
      </c>
      <c r="E231" s="265"/>
      <c r="F231" s="265"/>
      <c r="G231" s="265"/>
      <c r="H231" s="181"/>
      <c r="I231" s="268">
        <v>0</v>
      </c>
      <c r="J231" s="269" t="s">
        <v>232</v>
      </c>
      <c r="K231" s="102"/>
      <c r="L231" s="102"/>
      <c r="M231" s="102"/>
      <c r="N231" s="102"/>
      <c r="O231" s="102"/>
      <c r="P231" s="102"/>
    </row>
    <row r="232" spans="1:16" ht="15.95" customHeight="1" x14ac:dyDescent="0.25">
      <c r="A232" s="194">
        <v>231</v>
      </c>
      <c r="B232" s="163"/>
      <c r="C232" s="164"/>
      <c r="D232" s="238">
        <v>5223</v>
      </c>
      <c r="E232" s="163"/>
      <c r="F232" s="163"/>
      <c r="G232" s="163"/>
      <c r="H232" s="270"/>
      <c r="I232" s="240">
        <v>0</v>
      </c>
      <c r="J232" s="245" t="s">
        <v>233</v>
      </c>
      <c r="K232" s="102"/>
      <c r="L232" s="102"/>
      <c r="M232" s="102"/>
      <c r="N232" s="102"/>
      <c r="O232" s="102"/>
      <c r="P232" s="102"/>
    </row>
    <row r="233" spans="1:16" ht="15.95" customHeight="1" x14ac:dyDescent="0.25">
      <c r="A233" s="161">
        <v>231</v>
      </c>
      <c r="B233" s="157"/>
      <c r="C233" s="150">
        <v>3392</v>
      </c>
      <c r="D233" s="150"/>
      <c r="E233" s="157"/>
      <c r="F233" s="157"/>
      <c r="G233" s="157"/>
      <c r="H233" s="151">
        <f>H234+H235+H236+H237+H238+H239+H240+H241+H242</f>
        <v>0</v>
      </c>
      <c r="I233" s="151">
        <f>I234+I235+I236+I237+I238+I239+I240+I241+I242</f>
        <v>200000</v>
      </c>
      <c r="J233" s="152" t="s">
        <v>134</v>
      </c>
      <c r="K233" s="102"/>
      <c r="L233" s="102"/>
      <c r="M233" s="102"/>
      <c r="N233" s="102"/>
      <c r="O233" s="102"/>
      <c r="P233" s="102"/>
    </row>
    <row r="234" spans="1:16" ht="15.95" customHeight="1" x14ac:dyDescent="0.25">
      <c r="A234" s="194">
        <v>231</v>
      </c>
      <c r="B234" s="163"/>
      <c r="C234" s="164"/>
      <c r="D234" s="238">
        <v>5021</v>
      </c>
      <c r="E234" s="163"/>
      <c r="F234" s="163"/>
      <c r="G234" s="163"/>
      <c r="H234" s="239"/>
      <c r="I234" s="240">
        <v>5000</v>
      </c>
      <c r="J234" s="168" t="s">
        <v>234</v>
      </c>
      <c r="K234" s="102"/>
      <c r="L234" s="102"/>
      <c r="M234" s="102"/>
      <c r="N234" s="102"/>
      <c r="O234" s="102"/>
      <c r="P234" s="102"/>
    </row>
    <row r="235" spans="1:16" ht="15.95" customHeight="1" x14ac:dyDescent="0.25">
      <c r="A235" s="194">
        <v>231</v>
      </c>
      <c r="B235" s="163"/>
      <c r="C235" s="164"/>
      <c r="D235" s="271">
        <v>5137</v>
      </c>
      <c r="E235" s="163"/>
      <c r="F235" s="163"/>
      <c r="G235" s="163"/>
      <c r="H235" s="239"/>
      <c r="I235" s="240">
        <v>50000</v>
      </c>
      <c r="J235" s="245" t="s">
        <v>235</v>
      </c>
      <c r="K235" s="102"/>
      <c r="L235" s="102"/>
      <c r="M235" s="102"/>
      <c r="N235" s="102"/>
      <c r="O235" s="102"/>
      <c r="P235" s="102"/>
    </row>
    <row r="236" spans="1:16" ht="15.95" customHeight="1" x14ac:dyDescent="0.25">
      <c r="A236" s="272">
        <v>231</v>
      </c>
      <c r="B236" s="273"/>
      <c r="C236" s="274"/>
      <c r="D236" s="238">
        <v>5139</v>
      </c>
      <c r="E236" s="163"/>
      <c r="F236" s="163"/>
      <c r="G236" s="163"/>
      <c r="H236" s="239"/>
      <c r="I236" s="240">
        <v>10000</v>
      </c>
      <c r="J236" s="168" t="s">
        <v>236</v>
      </c>
      <c r="K236" s="102"/>
      <c r="L236" s="102"/>
      <c r="M236" s="102"/>
      <c r="N236" s="102"/>
      <c r="O236" s="102"/>
      <c r="P236" s="102"/>
    </row>
    <row r="237" spans="1:16" ht="15.95" customHeight="1" x14ac:dyDescent="0.25">
      <c r="A237" s="194">
        <v>231</v>
      </c>
      <c r="B237" s="163"/>
      <c r="C237" s="164"/>
      <c r="D237" s="275">
        <v>5151</v>
      </c>
      <c r="E237" s="234"/>
      <c r="F237" s="234"/>
      <c r="G237" s="234"/>
      <c r="H237" s="276"/>
      <c r="I237" s="277">
        <v>8000</v>
      </c>
      <c r="J237" s="235" t="s">
        <v>237</v>
      </c>
      <c r="K237" s="102"/>
      <c r="L237" s="102"/>
      <c r="M237" s="102"/>
      <c r="N237" s="102"/>
      <c r="O237" s="102"/>
      <c r="P237" s="102"/>
    </row>
    <row r="238" spans="1:16" ht="15.95" customHeight="1" x14ac:dyDescent="0.25">
      <c r="A238" s="194">
        <v>231</v>
      </c>
      <c r="B238" s="163"/>
      <c r="C238" s="164"/>
      <c r="D238" s="238">
        <v>5153</v>
      </c>
      <c r="E238" s="163"/>
      <c r="F238" s="163"/>
      <c r="G238" s="163"/>
      <c r="H238" s="244"/>
      <c r="I238" s="240">
        <v>20000</v>
      </c>
      <c r="J238" s="168" t="s">
        <v>238</v>
      </c>
      <c r="K238" s="102"/>
      <c r="L238" s="102"/>
      <c r="M238" s="102"/>
      <c r="N238" s="102"/>
      <c r="O238" s="102"/>
      <c r="P238" s="102"/>
    </row>
    <row r="239" spans="1:16" ht="15.95" customHeight="1" x14ac:dyDescent="0.25">
      <c r="A239" s="194">
        <v>231</v>
      </c>
      <c r="B239" s="163"/>
      <c r="C239" s="164"/>
      <c r="D239" s="238">
        <v>5154</v>
      </c>
      <c r="E239" s="163"/>
      <c r="F239" s="163"/>
      <c r="G239" s="163"/>
      <c r="H239" s="239"/>
      <c r="I239" s="240">
        <v>50000</v>
      </c>
      <c r="J239" s="168" t="s">
        <v>239</v>
      </c>
      <c r="K239" s="102"/>
      <c r="L239" s="102"/>
      <c r="M239" s="102"/>
      <c r="N239" s="102"/>
      <c r="O239" s="102"/>
      <c r="P239" s="102"/>
    </row>
    <row r="240" spans="1:16" ht="15.95" customHeight="1" x14ac:dyDescent="0.25">
      <c r="A240" s="195">
        <v>231</v>
      </c>
      <c r="B240" s="278"/>
      <c r="C240" s="279"/>
      <c r="D240" s="238">
        <v>5169</v>
      </c>
      <c r="E240" s="163"/>
      <c r="F240" s="163"/>
      <c r="G240" s="163"/>
      <c r="H240" s="239"/>
      <c r="I240" s="240">
        <v>20000</v>
      </c>
      <c r="J240" s="168" t="s">
        <v>240</v>
      </c>
      <c r="K240" s="102"/>
      <c r="L240" s="102"/>
      <c r="M240" s="102"/>
      <c r="N240" s="102"/>
      <c r="O240" s="102"/>
      <c r="P240" s="102"/>
    </row>
    <row r="241" spans="1:16" ht="15.95" customHeight="1" x14ac:dyDescent="0.25">
      <c r="A241" s="194">
        <v>231</v>
      </c>
      <c r="B241" s="212"/>
      <c r="C241" s="251"/>
      <c r="D241" s="238">
        <v>5171</v>
      </c>
      <c r="E241" s="163"/>
      <c r="F241" s="163"/>
      <c r="G241" s="163"/>
      <c r="H241" s="239"/>
      <c r="I241" s="240">
        <v>22000</v>
      </c>
      <c r="J241" s="168" t="s">
        <v>241</v>
      </c>
      <c r="K241" s="102"/>
      <c r="L241" s="102"/>
      <c r="M241" s="102"/>
      <c r="N241" s="102"/>
      <c r="O241" s="102"/>
      <c r="P241" s="102"/>
    </row>
    <row r="242" spans="1:16" ht="15.95" customHeight="1" x14ac:dyDescent="0.25">
      <c r="A242" s="194">
        <v>231</v>
      </c>
      <c r="B242" s="212"/>
      <c r="C242" s="251"/>
      <c r="D242" s="238">
        <v>5909</v>
      </c>
      <c r="E242" s="163"/>
      <c r="F242" s="163"/>
      <c r="G242" s="163"/>
      <c r="H242" s="239"/>
      <c r="I242" s="240">
        <v>15000</v>
      </c>
      <c r="J242" s="168" t="s">
        <v>242</v>
      </c>
      <c r="K242" s="102"/>
      <c r="L242" s="102"/>
      <c r="M242" s="102"/>
      <c r="N242" s="102"/>
      <c r="O242" s="102"/>
      <c r="P242" s="102"/>
    </row>
    <row r="243" spans="1:16" ht="15.95" customHeight="1" x14ac:dyDescent="0.25">
      <c r="A243" s="161">
        <v>231</v>
      </c>
      <c r="B243" s="157"/>
      <c r="C243" s="150">
        <v>3399</v>
      </c>
      <c r="D243" s="150"/>
      <c r="E243" s="157"/>
      <c r="F243" s="157"/>
      <c r="G243" s="157"/>
      <c r="H243" s="151">
        <f>H244+H245+H246+H247+H248+H249+H250+H251+H252+H253</f>
        <v>0</v>
      </c>
      <c r="I243" s="151">
        <f>I244+I245+I246+I247+I248+I249+I250+I251+I252+I253</f>
        <v>765000</v>
      </c>
      <c r="J243" s="152" t="s">
        <v>243</v>
      </c>
      <c r="K243" s="102"/>
      <c r="L243" s="102"/>
      <c r="M243" s="102"/>
      <c r="N243" s="102"/>
      <c r="O243" s="102"/>
      <c r="P243" s="102"/>
    </row>
    <row r="244" spans="1:16" ht="15.95" customHeight="1" x14ac:dyDescent="0.25">
      <c r="A244" s="194">
        <v>231</v>
      </c>
      <c r="B244" s="163"/>
      <c r="C244" s="164"/>
      <c r="D244" s="238">
        <v>5021</v>
      </c>
      <c r="E244" s="163"/>
      <c r="F244" s="163"/>
      <c r="G244" s="163"/>
      <c r="H244" s="239"/>
      <c r="I244" s="240">
        <v>50000</v>
      </c>
      <c r="J244" s="168" t="s">
        <v>244</v>
      </c>
      <c r="K244" s="102"/>
      <c r="L244" s="102"/>
      <c r="M244" s="102"/>
      <c r="N244" s="102"/>
      <c r="O244" s="102"/>
      <c r="P244" s="102"/>
    </row>
    <row r="245" spans="1:16" ht="15.95" customHeight="1" x14ac:dyDescent="0.25">
      <c r="A245" s="194">
        <v>231</v>
      </c>
      <c r="B245" s="163"/>
      <c r="C245" s="164"/>
      <c r="D245" s="238">
        <v>5041</v>
      </c>
      <c r="E245" s="163"/>
      <c r="F245" s="163"/>
      <c r="G245" s="163"/>
      <c r="H245" s="270"/>
      <c r="I245" s="240">
        <v>120000</v>
      </c>
      <c r="J245" s="168" t="s">
        <v>245</v>
      </c>
      <c r="K245" s="102"/>
      <c r="L245" s="102"/>
      <c r="M245" s="102"/>
      <c r="N245" s="102"/>
      <c r="O245" s="102"/>
      <c r="P245" s="102"/>
    </row>
    <row r="246" spans="1:16" ht="15.95" customHeight="1" x14ac:dyDescent="0.25">
      <c r="A246" s="194">
        <v>231</v>
      </c>
      <c r="B246" s="163"/>
      <c r="C246" s="164"/>
      <c r="D246" s="238">
        <v>5139</v>
      </c>
      <c r="E246" s="163"/>
      <c r="F246" s="163"/>
      <c r="G246" s="163"/>
      <c r="H246" s="239"/>
      <c r="I246" s="240">
        <v>85000</v>
      </c>
      <c r="J246" s="168" t="s">
        <v>246</v>
      </c>
      <c r="K246" s="102"/>
      <c r="L246" s="102"/>
      <c r="M246" s="102"/>
      <c r="N246" s="102"/>
      <c r="O246" s="102"/>
      <c r="P246" s="102"/>
    </row>
    <row r="247" spans="1:16" ht="15.95" customHeight="1" x14ac:dyDescent="0.25">
      <c r="A247" s="194">
        <v>231</v>
      </c>
      <c r="B247" s="163"/>
      <c r="C247" s="164"/>
      <c r="D247" s="238">
        <v>5154</v>
      </c>
      <c r="E247" s="163"/>
      <c r="F247" s="163"/>
      <c r="G247" s="163"/>
      <c r="H247" s="239"/>
      <c r="I247" s="240">
        <v>20000</v>
      </c>
      <c r="J247" s="168" t="s">
        <v>247</v>
      </c>
      <c r="K247" s="102"/>
      <c r="L247" s="102"/>
      <c r="M247" s="102"/>
      <c r="N247" s="102"/>
      <c r="O247" s="102"/>
      <c r="P247" s="102"/>
    </row>
    <row r="248" spans="1:16" ht="15.95" customHeight="1" x14ac:dyDescent="0.25">
      <c r="A248" s="280">
        <v>231</v>
      </c>
      <c r="B248" s="281"/>
      <c r="C248" s="282"/>
      <c r="D248" s="252">
        <v>5169</v>
      </c>
      <c r="E248" s="281"/>
      <c r="F248" s="281"/>
      <c r="G248" s="281"/>
      <c r="H248" s="283"/>
      <c r="I248" s="254">
        <v>350000</v>
      </c>
      <c r="J248" s="284" t="s">
        <v>248</v>
      </c>
      <c r="K248" s="102"/>
      <c r="L248" s="102"/>
      <c r="M248" s="102"/>
      <c r="N248" s="102"/>
      <c r="O248" s="102"/>
      <c r="P248" s="102"/>
    </row>
    <row r="249" spans="1:16" ht="15.95" customHeight="1" x14ac:dyDescent="0.25">
      <c r="A249" s="255">
        <v>231</v>
      </c>
      <c r="B249" s="232"/>
      <c r="C249" s="236"/>
      <c r="D249" s="238">
        <v>5175</v>
      </c>
      <c r="E249" s="232"/>
      <c r="F249" s="232"/>
      <c r="G249" s="232"/>
      <c r="H249" s="285"/>
      <c r="I249" s="240">
        <v>40000</v>
      </c>
      <c r="J249" s="237" t="s">
        <v>249</v>
      </c>
      <c r="K249" s="102"/>
      <c r="L249" s="102"/>
      <c r="M249" s="102"/>
      <c r="N249" s="102"/>
      <c r="O249" s="102"/>
      <c r="P249" s="102"/>
    </row>
    <row r="250" spans="1:16" ht="15.95" customHeight="1" x14ac:dyDescent="0.25">
      <c r="A250" s="255">
        <v>231</v>
      </c>
      <c r="B250" s="232"/>
      <c r="C250" s="236"/>
      <c r="D250" s="238">
        <v>5194</v>
      </c>
      <c r="E250" s="163"/>
      <c r="F250" s="163"/>
      <c r="G250" s="163"/>
      <c r="H250" s="239"/>
      <c r="I250" s="240">
        <v>60000</v>
      </c>
      <c r="J250" s="168" t="s">
        <v>250</v>
      </c>
      <c r="K250" s="102"/>
      <c r="L250" s="102"/>
      <c r="M250" s="102"/>
      <c r="N250" s="102"/>
      <c r="O250" s="102"/>
      <c r="P250" s="102"/>
    </row>
    <row r="251" spans="1:16" ht="15.95" customHeight="1" x14ac:dyDescent="0.25">
      <c r="A251" s="255">
        <v>231</v>
      </c>
      <c r="B251" s="232"/>
      <c r="C251" s="236"/>
      <c r="D251" s="238">
        <v>5212</v>
      </c>
      <c r="E251" s="163"/>
      <c r="F251" s="163"/>
      <c r="G251" s="163"/>
      <c r="H251" s="239"/>
      <c r="I251" s="240">
        <v>10000</v>
      </c>
      <c r="J251" s="168" t="s">
        <v>251</v>
      </c>
      <c r="K251" s="102"/>
      <c r="L251" s="102"/>
      <c r="M251" s="102"/>
      <c r="N251" s="102"/>
      <c r="O251" s="102"/>
      <c r="P251" s="102"/>
    </row>
    <row r="252" spans="1:16" ht="15.95" customHeight="1" x14ac:dyDescent="0.25">
      <c r="A252" s="255">
        <v>231</v>
      </c>
      <c r="B252" s="232"/>
      <c r="C252" s="236"/>
      <c r="D252" s="238">
        <v>5229</v>
      </c>
      <c r="E252" s="232"/>
      <c r="F252" s="232"/>
      <c r="G252" s="232"/>
      <c r="H252" s="285"/>
      <c r="I252" s="240">
        <v>20000</v>
      </c>
      <c r="J252" s="237" t="s">
        <v>252</v>
      </c>
      <c r="K252" s="102"/>
      <c r="L252" s="102"/>
      <c r="M252" s="102"/>
      <c r="N252" s="102"/>
      <c r="O252" s="102"/>
      <c r="P252" s="102"/>
    </row>
    <row r="253" spans="1:16" ht="15.95" customHeight="1" x14ac:dyDescent="0.25">
      <c r="A253" s="194">
        <v>231</v>
      </c>
      <c r="B253" s="163"/>
      <c r="C253" s="164"/>
      <c r="D253" s="238">
        <v>5492</v>
      </c>
      <c r="E253" s="163"/>
      <c r="F253" s="163"/>
      <c r="G253" s="163"/>
      <c r="H253" s="239"/>
      <c r="I253" s="240">
        <v>10000</v>
      </c>
      <c r="J253" s="168" t="s">
        <v>253</v>
      </c>
      <c r="K253" s="102"/>
      <c r="L253" s="102"/>
      <c r="M253" s="102"/>
      <c r="N253" s="102"/>
      <c r="O253" s="102"/>
      <c r="P253" s="102"/>
    </row>
    <row r="254" spans="1:16" ht="16.5" customHeight="1" thickBot="1" x14ac:dyDescent="0.3">
      <c r="A254" s="380" t="s">
        <v>144</v>
      </c>
      <c r="B254" s="381"/>
      <c r="C254" s="381"/>
      <c r="D254" s="381"/>
      <c r="E254" s="381"/>
      <c r="F254" s="381"/>
      <c r="G254" s="382"/>
      <c r="H254" s="286">
        <f>H225+H230+H233+H243</f>
        <v>0</v>
      </c>
      <c r="I254" s="247">
        <f>I225+I230+I233+I243</f>
        <v>975000</v>
      </c>
      <c r="J254" s="248" t="s">
        <v>145</v>
      </c>
      <c r="K254" s="102"/>
      <c r="L254" s="102"/>
      <c r="M254" s="102"/>
      <c r="N254" s="102"/>
      <c r="O254" s="102"/>
      <c r="P254" s="102"/>
    </row>
    <row r="255" spans="1:16" ht="26.25" customHeight="1" x14ac:dyDescent="0.3">
      <c r="A255" s="387" t="s">
        <v>442</v>
      </c>
      <c r="B255" s="387"/>
      <c r="C255" s="387"/>
      <c r="D255" s="387"/>
      <c r="E255" s="387"/>
      <c r="F255" s="387"/>
      <c r="G255" s="387"/>
      <c r="H255" s="387"/>
      <c r="I255" s="387"/>
      <c r="J255" s="387"/>
      <c r="K255" s="387"/>
      <c r="L255" s="387"/>
      <c r="M255" s="387"/>
      <c r="N255" s="387"/>
      <c r="O255" s="387"/>
      <c r="P255" s="387"/>
    </row>
    <row r="256" spans="1:16" ht="18" customHeight="1" x14ac:dyDescent="0.25">
      <c r="A256" s="359" t="s">
        <v>84</v>
      </c>
      <c r="B256" s="359"/>
      <c r="C256" s="359"/>
      <c r="D256" s="359"/>
      <c r="E256" s="102"/>
      <c r="F256" s="379" t="s">
        <v>180</v>
      </c>
      <c r="G256" s="379"/>
      <c r="H256" s="379"/>
      <c r="I256" s="379"/>
      <c r="J256" s="103"/>
      <c r="K256" s="102"/>
      <c r="L256" s="102"/>
      <c r="M256" s="102"/>
      <c r="N256" s="102"/>
      <c r="O256" s="102"/>
      <c r="P256" s="102"/>
    </row>
    <row r="257" spans="1:16" ht="18" customHeight="1" x14ac:dyDescent="0.25">
      <c r="A257" s="361" t="s">
        <v>181</v>
      </c>
      <c r="B257" s="361"/>
      <c r="C257" s="361"/>
      <c r="D257" s="361"/>
      <c r="E257" s="361"/>
      <c r="F257" s="361"/>
      <c r="G257" s="361"/>
      <c r="H257" s="361"/>
      <c r="I257" s="361"/>
      <c r="J257" s="104" t="s">
        <v>87</v>
      </c>
      <c r="K257" s="102"/>
      <c r="L257" s="102"/>
      <c r="M257" s="102"/>
      <c r="N257" s="102"/>
      <c r="O257" s="102"/>
      <c r="P257" s="102"/>
    </row>
    <row r="258" spans="1:16" ht="18" customHeight="1" thickBot="1" x14ac:dyDescent="0.3">
      <c r="A258" s="362" t="s">
        <v>127</v>
      </c>
      <c r="B258" s="36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</row>
    <row r="259" spans="1:16" ht="18" customHeight="1" x14ac:dyDescent="0.25">
      <c r="A259" s="363" t="s">
        <v>90</v>
      </c>
      <c r="B259" s="364"/>
      <c r="C259" s="365"/>
      <c r="D259" s="366" t="s">
        <v>91</v>
      </c>
      <c r="E259" s="367"/>
      <c r="F259" s="366" t="s">
        <v>92</v>
      </c>
      <c r="G259" s="367"/>
      <c r="H259" s="366" t="s">
        <v>93</v>
      </c>
      <c r="I259" s="367"/>
      <c r="J259" s="368" t="s">
        <v>94</v>
      </c>
      <c r="K259" s="102"/>
      <c r="L259" s="102"/>
      <c r="M259" s="102"/>
      <c r="N259" s="102"/>
      <c r="O259" s="102"/>
      <c r="P259" s="102"/>
    </row>
    <row r="260" spans="1:16" ht="26.25" customHeight="1" thickBot="1" x14ac:dyDescent="0.3">
      <c r="A260" s="105" t="s">
        <v>95</v>
      </c>
      <c r="B260" s="106" t="s">
        <v>96</v>
      </c>
      <c r="C260" s="106" t="s">
        <v>97</v>
      </c>
      <c r="D260" s="106" t="s">
        <v>98</v>
      </c>
      <c r="E260" s="106" t="s">
        <v>99</v>
      </c>
      <c r="F260" s="106" t="s">
        <v>100</v>
      </c>
      <c r="G260" s="106" t="s">
        <v>101</v>
      </c>
      <c r="H260" s="107" t="s">
        <v>183</v>
      </c>
      <c r="I260" s="107" t="s">
        <v>184</v>
      </c>
      <c r="J260" s="369"/>
      <c r="K260" s="102"/>
      <c r="L260" s="102"/>
      <c r="M260" s="102"/>
      <c r="N260" s="102"/>
      <c r="O260" s="102"/>
      <c r="P260" s="102"/>
    </row>
    <row r="261" spans="1:16" ht="18" customHeight="1" thickTop="1" x14ac:dyDescent="0.25">
      <c r="A261" s="161">
        <v>231</v>
      </c>
      <c r="B261" s="157"/>
      <c r="C261" s="150">
        <v>3412</v>
      </c>
      <c r="D261" s="150"/>
      <c r="E261" s="157"/>
      <c r="F261" s="157"/>
      <c r="G261" s="157"/>
      <c r="H261" s="151">
        <f>H262+H263+H264+H265+H266+H267+H268+H269</f>
        <v>0</v>
      </c>
      <c r="I261" s="151">
        <f>I262+I263+I264+I265+I266+I267+I268+I269</f>
        <v>70000</v>
      </c>
      <c r="J261" s="152" t="s">
        <v>139</v>
      </c>
      <c r="K261" s="102"/>
      <c r="L261" s="102"/>
      <c r="M261" s="102"/>
      <c r="N261" s="102"/>
      <c r="O261" s="102"/>
      <c r="P261" s="102"/>
    </row>
    <row r="262" spans="1:16" ht="18" customHeight="1" x14ac:dyDescent="0.25">
      <c r="A262" s="194">
        <v>231</v>
      </c>
      <c r="B262" s="163"/>
      <c r="C262" s="164"/>
      <c r="D262" s="238">
        <v>5137</v>
      </c>
      <c r="E262" s="163"/>
      <c r="F262" s="163"/>
      <c r="G262" s="163"/>
      <c r="H262" s="239"/>
      <c r="I262" s="240">
        <v>0</v>
      </c>
      <c r="J262" s="245" t="s">
        <v>254</v>
      </c>
      <c r="K262" s="102"/>
      <c r="L262" s="102"/>
      <c r="M262" s="102"/>
      <c r="N262" s="102"/>
      <c r="O262" s="102"/>
      <c r="P262" s="102"/>
    </row>
    <row r="263" spans="1:16" ht="18" customHeight="1" x14ac:dyDescent="0.25">
      <c r="A263" s="194">
        <v>231</v>
      </c>
      <c r="B263" s="163"/>
      <c r="C263" s="164"/>
      <c r="D263" s="238">
        <v>5139</v>
      </c>
      <c r="E263" s="163"/>
      <c r="F263" s="163"/>
      <c r="G263" s="163"/>
      <c r="H263" s="239"/>
      <c r="I263" s="240">
        <v>10000</v>
      </c>
      <c r="J263" s="245" t="s">
        <v>255</v>
      </c>
      <c r="K263" s="102"/>
      <c r="L263" s="102"/>
      <c r="M263" s="102"/>
      <c r="N263" s="102"/>
      <c r="O263" s="102"/>
      <c r="P263" s="102"/>
    </row>
    <row r="264" spans="1:16" ht="18" customHeight="1" x14ac:dyDescent="0.25">
      <c r="A264" s="194">
        <v>231</v>
      </c>
      <c r="B264" s="163"/>
      <c r="C264" s="164"/>
      <c r="D264" s="238">
        <v>5169</v>
      </c>
      <c r="E264" s="163"/>
      <c r="F264" s="163"/>
      <c r="G264" s="163"/>
      <c r="H264" s="239"/>
      <c r="I264" s="240">
        <v>10000</v>
      </c>
      <c r="J264" s="245" t="s">
        <v>256</v>
      </c>
      <c r="K264" s="102"/>
      <c r="L264" s="102"/>
      <c r="M264" s="102"/>
      <c r="N264" s="102"/>
      <c r="O264" s="102"/>
      <c r="P264" s="102"/>
    </row>
    <row r="265" spans="1:16" ht="18" customHeight="1" x14ac:dyDescent="0.25">
      <c r="A265" s="194">
        <v>231</v>
      </c>
      <c r="B265" s="163"/>
      <c r="C265" s="164"/>
      <c r="D265" s="238">
        <v>5171</v>
      </c>
      <c r="E265" s="163"/>
      <c r="F265" s="163"/>
      <c r="G265" s="163"/>
      <c r="H265" s="239"/>
      <c r="I265" s="240">
        <v>50000</v>
      </c>
      <c r="J265" s="245" t="s">
        <v>257</v>
      </c>
      <c r="K265" s="102"/>
      <c r="L265" s="102"/>
      <c r="M265" s="102"/>
      <c r="N265" s="102"/>
      <c r="O265" s="102"/>
      <c r="P265" s="102"/>
    </row>
    <row r="266" spans="1:16" ht="18" customHeight="1" x14ac:dyDescent="0.25">
      <c r="A266" s="194">
        <v>231</v>
      </c>
      <c r="B266" s="163"/>
      <c r="C266" s="164"/>
      <c r="D266" s="238">
        <v>5362</v>
      </c>
      <c r="E266" s="163"/>
      <c r="F266" s="163"/>
      <c r="G266" s="163"/>
      <c r="H266" s="239"/>
      <c r="I266" s="240">
        <v>0</v>
      </c>
      <c r="J266" s="245" t="s">
        <v>258</v>
      </c>
      <c r="K266" s="102"/>
      <c r="L266" s="102"/>
      <c r="M266" s="102"/>
      <c r="N266" s="102"/>
      <c r="O266" s="102"/>
      <c r="P266" s="102"/>
    </row>
    <row r="267" spans="1:16" ht="18" customHeight="1" x14ac:dyDescent="0.25">
      <c r="A267" s="194">
        <v>231</v>
      </c>
      <c r="B267" s="163"/>
      <c r="C267" s="164"/>
      <c r="D267" s="238">
        <v>6121</v>
      </c>
      <c r="E267" s="163"/>
      <c r="F267" s="163"/>
      <c r="G267" s="163"/>
      <c r="H267" s="239"/>
      <c r="I267" s="240">
        <v>0</v>
      </c>
      <c r="J267" s="245" t="s">
        <v>259</v>
      </c>
      <c r="K267" s="102"/>
      <c r="L267" s="102"/>
      <c r="M267" s="102"/>
      <c r="N267" s="102"/>
      <c r="O267" s="102"/>
      <c r="P267" s="102"/>
    </row>
    <row r="268" spans="1:16" ht="18" customHeight="1" x14ac:dyDescent="0.25">
      <c r="A268" s="194">
        <v>231</v>
      </c>
      <c r="B268" s="163"/>
      <c r="C268" s="164"/>
      <c r="D268" s="238">
        <v>6122</v>
      </c>
      <c r="E268" s="163"/>
      <c r="F268" s="163"/>
      <c r="G268" s="163"/>
      <c r="H268" s="239"/>
      <c r="I268" s="240">
        <v>0</v>
      </c>
      <c r="J268" s="245" t="s">
        <v>260</v>
      </c>
      <c r="K268" s="102"/>
      <c r="L268" s="102"/>
      <c r="M268" s="102"/>
      <c r="N268" s="102"/>
      <c r="O268" s="102"/>
      <c r="P268" s="102"/>
    </row>
    <row r="269" spans="1:16" ht="18" customHeight="1" thickBot="1" x14ac:dyDescent="0.3">
      <c r="A269" s="210">
        <v>231</v>
      </c>
      <c r="B269" s="158"/>
      <c r="C269" s="159"/>
      <c r="D269" s="241"/>
      <c r="E269" s="158"/>
      <c r="F269" s="158"/>
      <c r="G269" s="158"/>
      <c r="H269" s="242"/>
      <c r="I269" s="243"/>
      <c r="J269" s="287"/>
      <c r="K269" s="102"/>
      <c r="L269" s="102"/>
      <c r="M269" s="102"/>
      <c r="N269" s="102"/>
      <c r="O269" s="102"/>
      <c r="P269" s="102"/>
    </row>
    <row r="270" spans="1:16" ht="18" customHeight="1" x14ac:dyDescent="0.25">
      <c r="A270" s="161">
        <v>231</v>
      </c>
      <c r="B270" s="157"/>
      <c r="C270" s="150">
        <v>3419</v>
      </c>
      <c r="D270" s="150"/>
      <c r="E270" s="157"/>
      <c r="F270" s="157"/>
      <c r="G270" s="157"/>
      <c r="H270" s="151">
        <f>H271+H272+H273+H274+H275+H276+H277+H278</f>
        <v>0</v>
      </c>
      <c r="I270" s="151">
        <f>I271+I272+I273+I274+I275+I276+I277+I278</f>
        <v>100000</v>
      </c>
      <c r="J270" s="152" t="s">
        <v>261</v>
      </c>
      <c r="K270" s="102"/>
      <c r="L270" s="102"/>
      <c r="M270" s="102"/>
      <c r="N270" s="102"/>
      <c r="O270" s="102"/>
      <c r="P270" s="102"/>
    </row>
    <row r="271" spans="1:16" ht="18" customHeight="1" x14ac:dyDescent="0.25">
      <c r="A271" s="194">
        <v>231</v>
      </c>
      <c r="B271" s="163"/>
      <c r="C271" s="164"/>
      <c r="D271" s="238">
        <v>5139</v>
      </c>
      <c r="E271" s="163"/>
      <c r="F271" s="163"/>
      <c r="G271" s="163"/>
      <c r="H271" s="239"/>
      <c r="I271" s="240">
        <v>8000</v>
      </c>
      <c r="J271" s="168" t="s">
        <v>262</v>
      </c>
      <c r="K271" s="102"/>
      <c r="L271" s="102"/>
      <c r="M271" s="102"/>
      <c r="N271" s="102"/>
      <c r="O271" s="102"/>
      <c r="P271" s="102"/>
    </row>
    <row r="272" spans="1:16" ht="18" customHeight="1" x14ac:dyDescent="0.25">
      <c r="A272" s="194">
        <v>231</v>
      </c>
      <c r="B272" s="163"/>
      <c r="C272" s="164"/>
      <c r="D272" s="238">
        <v>5151</v>
      </c>
      <c r="E272" s="163"/>
      <c r="F272" s="163"/>
      <c r="G272" s="163"/>
      <c r="H272" s="239"/>
      <c r="I272" s="240">
        <v>4000</v>
      </c>
      <c r="J272" s="168" t="s">
        <v>263</v>
      </c>
      <c r="K272" s="102"/>
      <c r="L272" s="102"/>
      <c r="M272" s="102"/>
      <c r="N272" s="102"/>
      <c r="O272" s="102"/>
      <c r="P272" s="102"/>
    </row>
    <row r="273" spans="1:16" ht="18" customHeight="1" x14ac:dyDescent="0.25">
      <c r="A273" s="194">
        <v>231</v>
      </c>
      <c r="B273" s="163"/>
      <c r="C273" s="164"/>
      <c r="D273" s="238">
        <v>5153</v>
      </c>
      <c r="E273" s="163"/>
      <c r="F273" s="163"/>
      <c r="G273" s="163"/>
      <c r="H273" s="244"/>
      <c r="I273" s="240">
        <v>5000</v>
      </c>
      <c r="J273" s="168" t="s">
        <v>264</v>
      </c>
      <c r="K273" s="102"/>
      <c r="L273" s="102"/>
      <c r="M273" s="102"/>
      <c r="N273" s="102"/>
      <c r="O273" s="102"/>
      <c r="P273" s="102"/>
    </row>
    <row r="274" spans="1:16" ht="18" customHeight="1" x14ac:dyDescent="0.25">
      <c r="A274" s="194">
        <v>231</v>
      </c>
      <c r="B274" s="163"/>
      <c r="C274" s="164"/>
      <c r="D274" s="238">
        <v>5154</v>
      </c>
      <c r="E274" s="163"/>
      <c r="F274" s="163"/>
      <c r="G274" s="163"/>
      <c r="H274" s="239"/>
      <c r="I274" s="240">
        <v>0</v>
      </c>
      <c r="J274" s="168" t="s">
        <v>265</v>
      </c>
      <c r="K274" s="102"/>
      <c r="L274" s="102"/>
      <c r="M274" s="102"/>
      <c r="N274" s="102"/>
      <c r="O274" s="102"/>
      <c r="P274" s="102"/>
    </row>
    <row r="275" spans="1:16" ht="18" customHeight="1" x14ac:dyDescent="0.25">
      <c r="A275" s="194">
        <v>231</v>
      </c>
      <c r="B275" s="163"/>
      <c r="C275" s="164"/>
      <c r="D275" s="238">
        <v>5169</v>
      </c>
      <c r="E275" s="163"/>
      <c r="F275" s="163"/>
      <c r="G275" s="163"/>
      <c r="H275" s="239"/>
      <c r="I275" s="240">
        <v>8000</v>
      </c>
      <c r="J275" s="168" t="s">
        <v>266</v>
      </c>
      <c r="K275" s="102"/>
      <c r="L275" s="102"/>
      <c r="M275" s="102"/>
      <c r="N275" s="102"/>
      <c r="O275" s="102"/>
      <c r="P275" s="102"/>
    </row>
    <row r="276" spans="1:16" ht="18" customHeight="1" x14ac:dyDescent="0.25">
      <c r="A276" s="194">
        <v>231</v>
      </c>
      <c r="B276" s="163"/>
      <c r="C276" s="164"/>
      <c r="D276" s="238">
        <v>5171</v>
      </c>
      <c r="E276" s="163"/>
      <c r="F276" s="163"/>
      <c r="G276" s="163"/>
      <c r="H276" s="239"/>
      <c r="I276" s="240">
        <v>10000</v>
      </c>
      <c r="J276" s="168" t="s">
        <v>267</v>
      </c>
      <c r="K276" s="102"/>
      <c r="L276" s="102"/>
      <c r="M276" s="102"/>
      <c r="N276" s="102"/>
      <c r="O276" s="102"/>
      <c r="P276" s="102"/>
    </row>
    <row r="277" spans="1:16" ht="18" customHeight="1" x14ac:dyDescent="0.25">
      <c r="A277" s="194">
        <v>231</v>
      </c>
      <c r="B277" s="163"/>
      <c r="C277" s="164"/>
      <c r="D277" s="238">
        <v>5194</v>
      </c>
      <c r="E277" s="163"/>
      <c r="F277" s="163"/>
      <c r="G277" s="163"/>
      <c r="H277" s="239"/>
      <c r="I277" s="240">
        <v>5000</v>
      </c>
      <c r="J277" s="168" t="s">
        <v>268</v>
      </c>
      <c r="K277" s="102"/>
      <c r="L277" s="102"/>
      <c r="M277" s="102"/>
      <c r="N277" s="102"/>
      <c r="O277" s="102"/>
      <c r="P277" s="102"/>
    </row>
    <row r="278" spans="1:16" ht="18" customHeight="1" thickBot="1" x14ac:dyDescent="0.3">
      <c r="A278" s="194">
        <v>231</v>
      </c>
      <c r="B278" s="163"/>
      <c r="C278" s="164"/>
      <c r="D278" s="238">
        <v>5229</v>
      </c>
      <c r="E278" s="163"/>
      <c r="F278" s="163"/>
      <c r="G278" s="163"/>
      <c r="H278" s="239"/>
      <c r="I278" s="240">
        <v>60000</v>
      </c>
      <c r="J278" s="168" t="s">
        <v>269</v>
      </c>
      <c r="K278" s="102"/>
      <c r="L278" s="102"/>
      <c r="M278" s="102"/>
      <c r="N278" s="102"/>
      <c r="O278" s="102"/>
      <c r="P278" s="102"/>
    </row>
    <row r="279" spans="1:16" ht="18" customHeight="1" thickTop="1" x14ac:dyDescent="0.25">
      <c r="A279" s="161">
        <v>231</v>
      </c>
      <c r="B279" s="157"/>
      <c r="C279" s="150">
        <v>3429</v>
      </c>
      <c r="D279" s="150"/>
      <c r="E279" s="157"/>
      <c r="F279" s="157"/>
      <c r="G279" s="157"/>
      <c r="H279" s="151">
        <f>H280+H281+H282+H292+H293+H294+H295+H296+H297+H298+H299</f>
        <v>0</v>
      </c>
      <c r="I279" s="151">
        <f>I280+I281+I282+I283+I292+I293+I294+I295+I296+I297+I298+I299</f>
        <v>687000</v>
      </c>
      <c r="J279" s="288" t="s">
        <v>141</v>
      </c>
      <c r="K279" s="102"/>
      <c r="L279" s="102"/>
      <c r="M279" s="102"/>
      <c r="N279" s="102"/>
      <c r="O279" s="102"/>
      <c r="P279" s="102"/>
    </row>
    <row r="280" spans="1:16" ht="18" customHeight="1" x14ac:dyDescent="0.25">
      <c r="A280" s="194">
        <v>231</v>
      </c>
      <c r="B280" s="163"/>
      <c r="C280" s="164"/>
      <c r="D280" s="238">
        <v>5021</v>
      </c>
      <c r="E280" s="163"/>
      <c r="F280" s="163"/>
      <c r="G280" s="163"/>
      <c r="H280" s="239"/>
      <c r="I280" s="240">
        <v>60000</v>
      </c>
      <c r="J280" s="168" t="s">
        <v>270</v>
      </c>
      <c r="K280" s="102"/>
      <c r="L280" s="102"/>
      <c r="M280" s="102"/>
      <c r="N280" s="102"/>
      <c r="O280" s="102"/>
      <c r="P280" s="102"/>
    </row>
    <row r="281" spans="1:16" ht="18" customHeight="1" x14ac:dyDescent="0.25">
      <c r="A281" s="194">
        <v>231</v>
      </c>
      <c r="B281" s="163"/>
      <c r="C281" s="164"/>
      <c r="D281" s="238">
        <v>5137</v>
      </c>
      <c r="E281" s="163"/>
      <c r="F281" s="163"/>
      <c r="G281" s="163"/>
      <c r="H281" s="239"/>
      <c r="I281" s="240">
        <v>30000</v>
      </c>
      <c r="J281" s="168" t="s">
        <v>271</v>
      </c>
      <c r="K281" s="102"/>
      <c r="L281" s="102"/>
      <c r="M281" s="102"/>
      <c r="N281" s="102"/>
      <c r="O281" s="102"/>
      <c r="P281" s="102"/>
    </row>
    <row r="282" spans="1:16" ht="18" customHeight="1" x14ac:dyDescent="0.25">
      <c r="A282" s="194">
        <v>231</v>
      </c>
      <c r="B282" s="163"/>
      <c r="C282" s="164"/>
      <c r="D282" s="238">
        <v>5139</v>
      </c>
      <c r="E282" s="163"/>
      <c r="F282" s="163"/>
      <c r="G282" s="163"/>
      <c r="H282" s="239"/>
      <c r="I282" s="240">
        <v>20000</v>
      </c>
      <c r="J282" s="168" t="s">
        <v>272</v>
      </c>
      <c r="K282" s="102"/>
      <c r="L282" s="102"/>
      <c r="M282" s="102"/>
      <c r="N282" s="102"/>
      <c r="O282" s="102"/>
      <c r="P282" s="102"/>
    </row>
    <row r="283" spans="1:16" ht="18" customHeight="1" x14ac:dyDescent="0.25">
      <c r="A283" s="194">
        <v>231</v>
      </c>
      <c r="B283" s="163"/>
      <c r="C283" s="164"/>
      <c r="D283" s="238">
        <v>5151</v>
      </c>
      <c r="E283" s="163"/>
      <c r="F283" s="163"/>
      <c r="G283" s="163"/>
      <c r="H283" s="239"/>
      <c r="I283" s="240">
        <v>6000</v>
      </c>
      <c r="J283" s="168" t="s">
        <v>273</v>
      </c>
      <c r="K283" s="102"/>
      <c r="L283" s="102"/>
      <c r="M283" s="102"/>
      <c r="N283" s="102"/>
      <c r="O283" s="102"/>
      <c r="P283" s="102"/>
    </row>
    <row r="284" spans="1:16" ht="18" customHeight="1" thickBot="1" x14ac:dyDescent="0.3">
      <c r="A284" s="380" t="s">
        <v>144</v>
      </c>
      <c r="B284" s="381"/>
      <c r="C284" s="381"/>
      <c r="D284" s="381"/>
      <c r="E284" s="381"/>
      <c r="F284" s="381"/>
      <c r="G284" s="382"/>
      <c r="H284" s="256">
        <f>H261+H270+H279</f>
        <v>0</v>
      </c>
      <c r="I284" s="247">
        <f>I261+I270+I279</f>
        <v>857000</v>
      </c>
      <c r="J284" s="248" t="s">
        <v>145</v>
      </c>
      <c r="K284" s="102"/>
      <c r="L284" s="102"/>
      <c r="M284" s="102"/>
      <c r="N284" s="102"/>
      <c r="O284" s="102"/>
      <c r="P284" s="102"/>
    </row>
    <row r="285" spans="1:16" ht="18" customHeight="1" x14ac:dyDescent="0.25"/>
    <row r="286" spans="1:16" ht="26.25" customHeight="1" x14ac:dyDescent="0.3">
      <c r="A286" s="357" t="s">
        <v>442</v>
      </c>
      <c r="B286" s="357"/>
      <c r="C286" s="357"/>
      <c r="D286" s="357"/>
      <c r="E286" s="357"/>
      <c r="F286" s="357"/>
      <c r="G286" s="357"/>
      <c r="H286" s="357"/>
      <c r="I286" s="357"/>
      <c r="J286" s="357"/>
      <c r="K286" s="357"/>
      <c r="L286" s="357"/>
      <c r="M286" s="357"/>
      <c r="N286" s="357"/>
      <c r="O286" s="357"/>
      <c r="P286" s="357"/>
    </row>
    <row r="287" spans="1:16" ht="18" customHeight="1" x14ac:dyDescent="0.25">
      <c r="A287" s="359" t="str">
        <f>+A3</f>
        <v>závazné ukazatele - paragraf, v případě neúčtování položka 1 účtové třídy!!!</v>
      </c>
      <c r="B287" s="359"/>
      <c r="C287" s="359"/>
      <c r="D287" s="359"/>
      <c r="E287" s="102"/>
      <c r="F287" s="379" t="s">
        <v>180</v>
      </c>
      <c r="G287" s="379"/>
      <c r="H287" s="379"/>
      <c r="I287" s="379"/>
      <c r="J287" s="103"/>
      <c r="K287" s="102"/>
      <c r="L287" s="102"/>
      <c r="M287" s="102"/>
      <c r="N287" s="102"/>
      <c r="O287" s="102"/>
      <c r="P287" s="102"/>
    </row>
    <row r="288" spans="1:16" ht="18" customHeight="1" x14ac:dyDescent="0.25">
      <c r="A288" s="361" t="s">
        <v>181</v>
      </c>
      <c r="B288" s="361"/>
      <c r="C288" s="361"/>
      <c r="D288" s="361"/>
      <c r="E288" s="361"/>
      <c r="F288" s="361"/>
      <c r="G288" s="361"/>
      <c r="H288" s="361"/>
      <c r="I288" s="361"/>
      <c r="J288" s="104" t="s">
        <v>87</v>
      </c>
      <c r="K288" s="102"/>
      <c r="L288" s="102"/>
      <c r="M288" s="102"/>
      <c r="N288" s="102"/>
      <c r="O288" s="102"/>
      <c r="P288" s="102"/>
    </row>
    <row r="289" spans="1:16" ht="18" customHeight="1" thickBot="1" x14ac:dyDescent="0.3">
      <c r="A289" s="362" t="s">
        <v>127</v>
      </c>
      <c r="B289" s="36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</row>
    <row r="290" spans="1:16" ht="18" customHeight="1" x14ac:dyDescent="0.25">
      <c r="A290" s="363" t="s">
        <v>90</v>
      </c>
      <c r="B290" s="364"/>
      <c r="C290" s="365"/>
      <c r="D290" s="366" t="s">
        <v>91</v>
      </c>
      <c r="E290" s="367"/>
      <c r="F290" s="366" t="s">
        <v>92</v>
      </c>
      <c r="G290" s="367"/>
      <c r="H290" s="366" t="s">
        <v>93</v>
      </c>
      <c r="I290" s="367"/>
      <c r="J290" s="368" t="s">
        <v>94</v>
      </c>
      <c r="K290" s="102"/>
      <c r="L290" s="102"/>
      <c r="M290" s="102"/>
      <c r="N290" s="102"/>
      <c r="O290" s="102"/>
      <c r="P290" s="102"/>
    </row>
    <row r="291" spans="1:16" ht="26.25" customHeight="1" thickBot="1" x14ac:dyDescent="0.3">
      <c r="A291" s="105" t="s">
        <v>95</v>
      </c>
      <c r="B291" s="106" t="s">
        <v>96</v>
      </c>
      <c r="C291" s="106" t="s">
        <v>97</v>
      </c>
      <c r="D291" s="106" t="s">
        <v>98</v>
      </c>
      <c r="E291" s="106" t="s">
        <v>99</v>
      </c>
      <c r="F291" s="106" t="s">
        <v>100</v>
      </c>
      <c r="G291" s="106" t="s">
        <v>101</v>
      </c>
      <c r="H291" s="107" t="s">
        <v>183</v>
      </c>
      <c r="I291" s="107" t="s">
        <v>184</v>
      </c>
      <c r="J291" s="369"/>
      <c r="K291" s="102"/>
      <c r="L291" s="102"/>
      <c r="M291" s="102"/>
      <c r="N291" s="102"/>
      <c r="O291" s="102"/>
      <c r="P291" s="102"/>
    </row>
    <row r="292" spans="1:16" ht="18" customHeight="1" thickTop="1" x14ac:dyDescent="0.25">
      <c r="A292" s="213">
        <v>231</v>
      </c>
      <c r="B292" s="289"/>
      <c r="C292" s="290">
        <v>3429</v>
      </c>
      <c r="D292" s="238">
        <v>5153</v>
      </c>
      <c r="E292" s="163"/>
      <c r="F292" s="163"/>
      <c r="G292" s="163"/>
      <c r="H292" s="244"/>
      <c r="I292" s="240">
        <v>125000</v>
      </c>
      <c r="J292" s="168" t="s">
        <v>274</v>
      </c>
      <c r="K292" s="102"/>
      <c r="L292" s="102"/>
      <c r="M292" s="102"/>
      <c r="N292" s="102"/>
      <c r="O292" s="102"/>
      <c r="P292" s="102"/>
    </row>
    <row r="293" spans="1:16" ht="18" customHeight="1" x14ac:dyDescent="0.25">
      <c r="A293" s="194">
        <v>231</v>
      </c>
      <c r="B293" s="163"/>
      <c r="C293" s="164"/>
      <c r="D293" s="238">
        <v>5154</v>
      </c>
      <c r="E293" s="163"/>
      <c r="F293" s="163"/>
      <c r="G293" s="163"/>
      <c r="H293" s="239"/>
      <c r="I293" s="240">
        <v>110000</v>
      </c>
      <c r="J293" s="168" t="s">
        <v>275</v>
      </c>
      <c r="K293" s="102"/>
      <c r="L293" s="102"/>
      <c r="M293" s="102"/>
      <c r="N293" s="102"/>
      <c r="O293" s="102"/>
      <c r="P293" s="102"/>
    </row>
    <row r="294" spans="1:16" ht="18" customHeight="1" x14ac:dyDescent="0.25">
      <c r="A294" s="194">
        <v>231</v>
      </c>
      <c r="B294" s="163"/>
      <c r="C294" s="164"/>
      <c r="D294" s="238">
        <v>5162</v>
      </c>
      <c r="E294" s="163"/>
      <c r="F294" s="163"/>
      <c r="G294" s="163"/>
      <c r="H294" s="239"/>
      <c r="I294" s="240">
        <v>6000</v>
      </c>
      <c r="J294" s="168" t="s">
        <v>276</v>
      </c>
      <c r="K294" s="102"/>
      <c r="L294" s="102"/>
      <c r="M294" s="102"/>
      <c r="N294" s="102"/>
      <c r="O294" s="102"/>
      <c r="P294" s="102"/>
    </row>
    <row r="295" spans="1:16" ht="18" customHeight="1" x14ac:dyDescent="0.25">
      <c r="A295" s="194">
        <v>231</v>
      </c>
      <c r="B295" s="163"/>
      <c r="C295" s="164"/>
      <c r="D295" s="238">
        <v>5169</v>
      </c>
      <c r="E295" s="163"/>
      <c r="F295" s="163"/>
      <c r="G295" s="163"/>
      <c r="H295" s="244"/>
      <c r="I295" s="240">
        <v>30000</v>
      </c>
      <c r="J295" s="168" t="s">
        <v>277</v>
      </c>
      <c r="K295" s="102"/>
      <c r="L295" s="102"/>
      <c r="M295" s="102"/>
      <c r="N295" s="102"/>
      <c r="O295" s="102"/>
      <c r="P295" s="102"/>
    </row>
    <row r="296" spans="1:16" ht="18" customHeight="1" x14ac:dyDescent="0.25">
      <c r="A296" s="194">
        <v>231</v>
      </c>
      <c r="B296" s="163"/>
      <c r="C296" s="164"/>
      <c r="D296" s="238">
        <v>5171</v>
      </c>
      <c r="E296" s="163"/>
      <c r="F296" s="163"/>
      <c r="G296" s="163"/>
      <c r="H296" s="239"/>
      <c r="I296" s="240">
        <v>300000</v>
      </c>
      <c r="J296" s="245" t="s">
        <v>278</v>
      </c>
      <c r="K296" s="102"/>
      <c r="L296" s="102"/>
      <c r="M296" s="102"/>
      <c r="N296" s="102"/>
      <c r="O296" s="102"/>
      <c r="P296" s="102"/>
    </row>
    <row r="297" spans="1:16" ht="18" customHeight="1" x14ac:dyDescent="0.25">
      <c r="A297" s="194">
        <v>231</v>
      </c>
      <c r="B297" s="163"/>
      <c r="C297" s="164"/>
      <c r="D297" s="238"/>
      <c r="E297" s="163"/>
      <c r="F297" s="163"/>
      <c r="G297" s="163"/>
      <c r="H297" s="239"/>
      <c r="I297" s="240"/>
      <c r="J297" s="168"/>
      <c r="K297" s="102"/>
      <c r="L297" s="102"/>
      <c r="M297" s="102"/>
      <c r="N297" s="102"/>
      <c r="O297" s="102"/>
      <c r="P297" s="102"/>
    </row>
    <row r="298" spans="1:16" ht="18" customHeight="1" x14ac:dyDescent="0.25">
      <c r="A298" s="194">
        <v>231</v>
      </c>
      <c r="B298" s="163"/>
      <c r="C298" s="164"/>
      <c r="D298" s="238"/>
      <c r="E298" s="163"/>
      <c r="F298" s="163"/>
      <c r="G298" s="163"/>
      <c r="H298" s="270"/>
      <c r="I298" s="240"/>
      <c r="J298" s="168"/>
      <c r="K298" s="102"/>
      <c r="L298" s="102"/>
      <c r="M298" s="102"/>
      <c r="N298" s="102"/>
      <c r="O298" s="102"/>
      <c r="P298" s="102"/>
    </row>
    <row r="299" spans="1:16" ht="18" customHeight="1" thickBot="1" x14ac:dyDescent="0.3">
      <c r="A299" s="210">
        <v>231</v>
      </c>
      <c r="B299" s="158"/>
      <c r="C299" s="159"/>
      <c r="D299" s="241"/>
      <c r="E299" s="158"/>
      <c r="F299" s="158"/>
      <c r="G299" s="158"/>
      <c r="H299" s="291"/>
      <c r="I299" s="243"/>
      <c r="J299" s="160"/>
      <c r="K299" s="102"/>
      <c r="L299" s="102"/>
      <c r="M299" s="102"/>
      <c r="N299" s="102"/>
      <c r="O299" s="102"/>
      <c r="P299" s="102"/>
    </row>
    <row r="300" spans="1:16" ht="18" customHeight="1" x14ac:dyDescent="0.25">
      <c r="A300" s="161">
        <v>231</v>
      </c>
      <c r="B300" s="157"/>
      <c r="C300" s="150">
        <v>3612</v>
      </c>
      <c r="D300" s="150"/>
      <c r="E300" s="157"/>
      <c r="F300" s="157"/>
      <c r="G300" s="157"/>
      <c r="H300" s="151">
        <f>H301+H302+H303+H304+H305+H306+H307+H308</f>
        <v>0</v>
      </c>
      <c r="I300" s="151">
        <f>I301+I302+I303+I304+I305+I306+I307+I308</f>
        <v>296000</v>
      </c>
      <c r="J300" s="152" t="s">
        <v>146</v>
      </c>
      <c r="K300" s="102"/>
      <c r="L300" s="102"/>
      <c r="M300" s="102"/>
      <c r="N300" s="102"/>
      <c r="O300" s="102"/>
      <c r="P300" s="102"/>
    </row>
    <row r="301" spans="1:16" ht="18" customHeight="1" x14ac:dyDescent="0.25">
      <c r="A301" s="194">
        <v>231</v>
      </c>
      <c r="B301" s="163"/>
      <c r="C301" s="164"/>
      <c r="D301" s="238">
        <v>5021</v>
      </c>
      <c r="E301" s="163"/>
      <c r="F301" s="163"/>
      <c r="G301" s="163"/>
      <c r="H301" s="239"/>
      <c r="I301" s="240">
        <v>20000</v>
      </c>
      <c r="J301" s="168" t="s">
        <v>279</v>
      </c>
      <c r="K301" s="102"/>
      <c r="L301" s="102"/>
      <c r="M301" s="102"/>
      <c r="N301" s="102"/>
      <c r="O301" s="102"/>
      <c r="P301" s="102"/>
    </row>
    <row r="302" spans="1:16" ht="18" customHeight="1" x14ac:dyDescent="0.25">
      <c r="A302" s="194">
        <v>231</v>
      </c>
      <c r="B302" s="163"/>
      <c r="C302" s="164"/>
      <c r="D302" s="238">
        <v>5139</v>
      </c>
      <c r="E302" s="163"/>
      <c r="F302" s="163"/>
      <c r="G302" s="163"/>
      <c r="H302" s="239"/>
      <c r="I302" s="240">
        <v>5000</v>
      </c>
      <c r="J302" s="168" t="s">
        <v>280</v>
      </c>
      <c r="K302" s="102"/>
      <c r="L302" s="102"/>
      <c r="M302" s="102"/>
      <c r="N302" s="102"/>
      <c r="O302" s="102"/>
      <c r="P302" s="102"/>
    </row>
    <row r="303" spans="1:16" ht="18" customHeight="1" x14ac:dyDescent="0.25">
      <c r="A303" s="194">
        <v>231</v>
      </c>
      <c r="B303" s="163"/>
      <c r="C303" s="164"/>
      <c r="D303" s="238">
        <v>5151</v>
      </c>
      <c r="E303" s="163"/>
      <c r="F303" s="163"/>
      <c r="G303" s="163"/>
      <c r="H303" s="239"/>
      <c r="I303" s="240">
        <v>110000</v>
      </c>
      <c r="J303" s="168" t="s">
        <v>281</v>
      </c>
      <c r="K303" s="102"/>
      <c r="L303" s="102"/>
      <c r="M303" s="102"/>
      <c r="N303" s="102"/>
      <c r="O303" s="102"/>
      <c r="P303" s="102"/>
    </row>
    <row r="304" spans="1:16" ht="18" customHeight="1" x14ac:dyDescent="0.25">
      <c r="A304" s="194">
        <v>231</v>
      </c>
      <c r="B304" s="163"/>
      <c r="C304" s="164"/>
      <c r="D304" s="238">
        <v>5153</v>
      </c>
      <c r="E304" s="163"/>
      <c r="F304" s="163"/>
      <c r="G304" s="163"/>
      <c r="H304" s="239"/>
      <c r="I304" s="240">
        <v>0</v>
      </c>
      <c r="J304" s="168" t="s">
        <v>282</v>
      </c>
      <c r="K304" s="102"/>
      <c r="L304" s="102"/>
      <c r="M304" s="102"/>
      <c r="N304" s="102"/>
      <c r="O304" s="102"/>
      <c r="P304" s="102"/>
    </row>
    <row r="305" spans="1:16" ht="18" customHeight="1" x14ac:dyDescent="0.25">
      <c r="A305" s="194">
        <v>231</v>
      </c>
      <c r="B305" s="163"/>
      <c r="C305" s="164"/>
      <c r="D305" s="238">
        <v>5154</v>
      </c>
      <c r="E305" s="163"/>
      <c r="F305" s="163"/>
      <c r="G305" s="163"/>
      <c r="H305" s="239"/>
      <c r="I305" s="240">
        <v>15000</v>
      </c>
      <c r="J305" s="168" t="s">
        <v>283</v>
      </c>
      <c r="K305" s="102"/>
      <c r="L305" s="102"/>
      <c r="M305" s="102"/>
      <c r="N305" s="102"/>
      <c r="O305" s="102"/>
      <c r="P305" s="102"/>
    </row>
    <row r="306" spans="1:16" ht="18" customHeight="1" x14ac:dyDescent="0.25">
      <c r="A306" s="194">
        <v>231</v>
      </c>
      <c r="B306" s="163"/>
      <c r="C306" s="164"/>
      <c r="D306" s="238">
        <v>5169</v>
      </c>
      <c r="E306" s="163"/>
      <c r="F306" s="163"/>
      <c r="G306" s="163"/>
      <c r="H306" s="239"/>
      <c r="I306" s="240">
        <v>100000</v>
      </c>
      <c r="J306" s="168" t="s">
        <v>284</v>
      </c>
      <c r="K306" s="102"/>
      <c r="L306" s="102"/>
      <c r="M306" s="102"/>
      <c r="N306" s="102"/>
      <c r="O306" s="102"/>
      <c r="P306" s="102"/>
    </row>
    <row r="307" spans="1:16" ht="18" customHeight="1" x14ac:dyDescent="0.25">
      <c r="A307" s="194">
        <v>231</v>
      </c>
      <c r="B307" s="163"/>
      <c r="C307" s="164"/>
      <c r="D307" s="238">
        <v>5171</v>
      </c>
      <c r="E307" s="163"/>
      <c r="F307" s="163"/>
      <c r="G307" s="163"/>
      <c r="H307" s="239"/>
      <c r="I307" s="240">
        <v>30000</v>
      </c>
      <c r="J307" s="168" t="s">
        <v>285</v>
      </c>
      <c r="K307" s="102"/>
      <c r="L307" s="102"/>
      <c r="M307" s="102"/>
      <c r="N307" s="102"/>
      <c r="O307" s="102"/>
      <c r="P307" s="102"/>
    </row>
    <row r="308" spans="1:16" ht="18" customHeight="1" thickBot="1" x14ac:dyDescent="0.3">
      <c r="A308" s="210">
        <v>231</v>
      </c>
      <c r="B308" s="158"/>
      <c r="C308" s="159"/>
      <c r="D308" s="241">
        <v>5909</v>
      </c>
      <c r="E308" s="158"/>
      <c r="F308" s="158"/>
      <c r="G308" s="158"/>
      <c r="H308" s="242"/>
      <c r="I308" s="243">
        <v>16000</v>
      </c>
      <c r="J308" s="160" t="s">
        <v>286</v>
      </c>
      <c r="K308" s="102"/>
      <c r="L308" s="102"/>
      <c r="M308" s="102"/>
      <c r="N308" s="102"/>
      <c r="O308" s="102"/>
      <c r="P308" s="102"/>
    </row>
    <row r="309" spans="1:16" ht="18" customHeight="1" x14ac:dyDescent="0.25">
      <c r="A309" s="161">
        <v>231</v>
      </c>
      <c r="B309" s="157"/>
      <c r="C309" s="150">
        <v>3631</v>
      </c>
      <c r="D309" s="150"/>
      <c r="E309" s="157"/>
      <c r="F309" s="157"/>
      <c r="G309" s="157"/>
      <c r="H309" s="151">
        <f>H310+H311+H312+H313+H314</f>
        <v>0</v>
      </c>
      <c r="I309" s="151">
        <f>I310+I311+I312+I313+I314</f>
        <v>150000</v>
      </c>
      <c r="J309" s="152" t="s">
        <v>156</v>
      </c>
      <c r="K309" s="102"/>
      <c r="L309" s="102"/>
      <c r="M309" s="102"/>
      <c r="N309" s="102"/>
      <c r="O309" s="102"/>
      <c r="P309" s="102"/>
    </row>
    <row r="310" spans="1:16" ht="18" customHeight="1" x14ac:dyDescent="0.25">
      <c r="A310" s="194">
        <v>231</v>
      </c>
      <c r="B310" s="163"/>
      <c r="C310" s="164"/>
      <c r="D310" s="238">
        <v>5021</v>
      </c>
      <c r="E310" s="163"/>
      <c r="F310" s="163"/>
      <c r="G310" s="163"/>
      <c r="H310" s="239"/>
      <c r="I310" s="240">
        <v>5000</v>
      </c>
      <c r="J310" s="168" t="s">
        <v>287</v>
      </c>
      <c r="K310" s="102"/>
      <c r="L310" s="102"/>
      <c r="M310" s="102"/>
      <c r="N310" s="102"/>
      <c r="O310" s="102"/>
      <c r="P310" s="102"/>
    </row>
    <row r="311" spans="1:16" ht="18" customHeight="1" x14ac:dyDescent="0.25">
      <c r="A311" s="194">
        <v>231</v>
      </c>
      <c r="B311" s="163"/>
      <c r="C311" s="164"/>
      <c r="D311" s="238">
        <v>5139</v>
      </c>
      <c r="E311" s="163"/>
      <c r="F311" s="163"/>
      <c r="G311" s="163"/>
      <c r="H311" s="239"/>
      <c r="I311" s="240">
        <v>45000</v>
      </c>
      <c r="J311" s="168" t="s">
        <v>288</v>
      </c>
      <c r="K311" s="102"/>
      <c r="L311" s="102"/>
      <c r="M311" s="102"/>
      <c r="N311" s="102"/>
      <c r="O311" s="102"/>
      <c r="P311" s="102"/>
    </row>
    <row r="312" spans="1:16" ht="18" customHeight="1" x14ac:dyDescent="0.25">
      <c r="A312" s="194">
        <v>231</v>
      </c>
      <c r="B312" s="163"/>
      <c r="C312" s="164"/>
      <c r="D312" s="238">
        <v>5154</v>
      </c>
      <c r="E312" s="163"/>
      <c r="F312" s="163"/>
      <c r="G312" s="163"/>
      <c r="H312" s="239"/>
      <c r="I312" s="240">
        <v>40000</v>
      </c>
      <c r="J312" s="168" t="s">
        <v>289</v>
      </c>
      <c r="K312" s="102"/>
      <c r="L312" s="102"/>
      <c r="M312" s="102"/>
      <c r="N312" s="102"/>
      <c r="O312" s="102"/>
      <c r="P312" s="102"/>
    </row>
    <row r="313" spans="1:16" ht="18" customHeight="1" x14ac:dyDescent="0.25">
      <c r="A313" s="194">
        <v>231</v>
      </c>
      <c r="B313" s="163"/>
      <c r="C313" s="164"/>
      <c r="D313" s="238">
        <v>5171</v>
      </c>
      <c r="E313" s="163"/>
      <c r="F313" s="163"/>
      <c r="G313" s="163"/>
      <c r="H313" s="239"/>
      <c r="I313" s="240">
        <v>30000</v>
      </c>
      <c r="J313" s="168" t="s">
        <v>290</v>
      </c>
      <c r="K313" s="102"/>
      <c r="L313" s="102"/>
      <c r="M313" s="102"/>
      <c r="N313" s="102"/>
      <c r="O313" s="102"/>
      <c r="P313" s="102"/>
    </row>
    <row r="314" spans="1:16" ht="18" customHeight="1" x14ac:dyDescent="0.25">
      <c r="A314" s="194">
        <v>231</v>
      </c>
      <c r="B314" s="163"/>
      <c r="C314" s="164"/>
      <c r="D314" s="238">
        <v>5169</v>
      </c>
      <c r="E314" s="163"/>
      <c r="F314" s="163"/>
      <c r="G314" s="163"/>
      <c r="H314" s="239"/>
      <c r="I314" s="240">
        <v>30000</v>
      </c>
      <c r="J314" s="168" t="s">
        <v>291</v>
      </c>
      <c r="K314" s="102"/>
      <c r="L314" s="102"/>
      <c r="M314" s="102"/>
      <c r="N314" s="102"/>
      <c r="O314" s="102"/>
      <c r="P314" s="102"/>
    </row>
    <row r="315" spans="1:16" ht="18" customHeight="1" thickBot="1" x14ac:dyDescent="0.3">
      <c r="A315" s="380" t="s">
        <v>144</v>
      </c>
      <c r="B315" s="381"/>
      <c r="C315" s="381"/>
      <c r="D315" s="381"/>
      <c r="E315" s="381"/>
      <c r="F315" s="381"/>
      <c r="G315" s="382"/>
      <c r="H315" s="286">
        <f>H300+H309</f>
        <v>0</v>
      </c>
      <c r="I315" s="247">
        <f>I300+I309</f>
        <v>446000</v>
      </c>
      <c r="J315" s="248" t="s">
        <v>145</v>
      </c>
      <c r="K315" s="102"/>
      <c r="L315" s="102"/>
      <c r="M315" s="102"/>
      <c r="N315" s="102"/>
      <c r="O315" s="102"/>
      <c r="P315" s="102"/>
    </row>
    <row r="316" spans="1:16" ht="18" customHeight="1" x14ac:dyDescent="0.25">
      <c r="A316" s="145"/>
      <c r="B316" s="145"/>
      <c r="C316" s="145"/>
      <c r="D316" s="145"/>
      <c r="E316" s="145"/>
      <c r="F316" s="145"/>
      <c r="G316" s="145"/>
      <c r="H316" s="250"/>
      <c r="I316" s="292"/>
      <c r="J316" s="137"/>
      <c r="K316" s="102"/>
      <c r="L316" s="102"/>
      <c r="M316" s="102"/>
      <c r="N316" s="102"/>
      <c r="O316" s="102"/>
      <c r="P316" s="102"/>
    </row>
    <row r="317" spans="1:16" ht="26.25" customHeight="1" x14ac:dyDescent="0.3">
      <c r="A317" s="357" t="s">
        <v>442</v>
      </c>
      <c r="B317" s="357"/>
      <c r="C317" s="357"/>
      <c r="D317" s="357"/>
      <c r="E317" s="357"/>
      <c r="F317" s="357"/>
      <c r="G317" s="357"/>
      <c r="H317" s="357"/>
      <c r="I317" s="357"/>
      <c r="J317" s="357"/>
      <c r="K317" s="357"/>
      <c r="L317" s="357"/>
      <c r="M317" s="357"/>
      <c r="N317" s="357"/>
      <c r="O317" s="357"/>
      <c r="P317" s="357"/>
    </row>
    <row r="318" spans="1:16" ht="18" customHeight="1" x14ac:dyDescent="0.25">
      <c r="A318" s="359" t="s">
        <v>84</v>
      </c>
      <c r="B318" s="359"/>
      <c r="C318" s="359"/>
      <c r="D318" s="359"/>
      <c r="E318" s="102"/>
      <c r="F318" s="379" t="s">
        <v>180</v>
      </c>
      <c r="G318" s="379"/>
      <c r="H318" s="379"/>
      <c r="I318" s="379"/>
      <c r="J318" s="103"/>
      <c r="K318" s="102"/>
      <c r="L318" s="102"/>
      <c r="M318" s="102"/>
      <c r="N318" s="102"/>
      <c r="O318" s="102"/>
      <c r="P318" s="102"/>
    </row>
    <row r="319" spans="1:16" ht="18" customHeight="1" x14ac:dyDescent="0.25">
      <c r="A319" s="361" t="s">
        <v>181</v>
      </c>
      <c r="B319" s="361"/>
      <c r="C319" s="361"/>
      <c r="D319" s="361"/>
      <c r="E319" s="361"/>
      <c r="F319" s="361"/>
      <c r="G319" s="361"/>
      <c r="H319" s="361"/>
      <c r="I319" s="361"/>
      <c r="J319" s="104" t="s">
        <v>87</v>
      </c>
      <c r="K319" s="102"/>
      <c r="L319" s="102"/>
      <c r="M319" s="102"/>
      <c r="N319" s="102"/>
      <c r="O319" s="102"/>
      <c r="P319" s="102"/>
    </row>
    <row r="320" spans="1:16" ht="18" customHeight="1" thickBot="1" x14ac:dyDescent="0.3">
      <c r="A320" s="362" t="s">
        <v>127</v>
      </c>
      <c r="B320" s="36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</row>
    <row r="321" spans="1:16" ht="18" customHeight="1" x14ac:dyDescent="0.25">
      <c r="A321" s="363" t="s">
        <v>90</v>
      </c>
      <c r="B321" s="364"/>
      <c r="C321" s="365"/>
      <c r="D321" s="366" t="s">
        <v>91</v>
      </c>
      <c r="E321" s="367"/>
      <c r="F321" s="366" t="s">
        <v>92</v>
      </c>
      <c r="G321" s="367"/>
      <c r="H321" s="366" t="s">
        <v>93</v>
      </c>
      <c r="I321" s="367"/>
      <c r="J321" s="368" t="s">
        <v>94</v>
      </c>
      <c r="K321" s="102"/>
      <c r="L321" s="102"/>
      <c r="M321" s="102"/>
      <c r="N321" s="102"/>
      <c r="O321" s="102"/>
      <c r="P321" s="102"/>
    </row>
    <row r="322" spans="1:16" ht="18" customHeight="1" thickBot="1" x14ac:dyDescent="0.3">
      <c r="A322" s="105" t="s">
        <v>95</v>
      </c>
      <c r="B322" s="106" t="s">
        <v>96</v>
      </c>
      <c r="C322" s="106" t="s">
        <v>97</v>
      </c>
      <c r="D322" s="106" t="s">
        <v>98</v>
      </c>
      <c r="E322" s="106" t="s">
        <v>99</v>
      </c>
      <c r="F322" s="106" t="s">
        <v>100</v>
      </c>
      <c r="G322" s="106" t="s">
        <v>101</v>
      </c>
      <c r="H322" s="107" t="s">
        <v>183</v>
      </c>
      <c r="I322" s="107" t="s">
        <v>184</v>
      </c>
      <c r="J322" s="369"/>
      <c r="K322" s="102"/>
      <c r="L322" s="102"/>
      <c r="M322" s="102"/>
      <c r="N322" s="102"/>
      <c r="O322" s="102"/>
      <c r="P322" s="102"/>
    </row>
    <row r="323" spans="1:16" ht="18" customHeight="1" thickTop="1" x14ac:dyDescent="0.25">
      <c r="A323" s="161">
        <v>231</v>
      </c>
      <c r="B323" s="157"/>
      <c r="C323" s="150">
        <v>3632</v>
      </c>
      <c r="D323" s="150"/>
      <c r="E323" s="157"/>
      <c r="F323" s="157"/>
      <c r="G323" s="157"/>
      <c r="H323" s="151">
        <f>H324+H325+H326+H327+H328+H329</f>
        <v>0</v>
      </c>
      <c r="I323" s="151">
        <f>I324+I325+I326+I327+I328+I329</f>
        <v>241000</v>
      </c>
      <c r="J323" s="288" t="s">
        <v>153</v>
      </c>
      <c r="K323" s="102"/>
      <c r="L323" s="102"/>
      <c r="M323" s="102"/>
      <c r="N323" s="102"/>
      <c r="O323" s="102"/>
      <c r="P323" s="102"/>
    </row>
    <row r="324" spans="1:16" ht="18" customHeight="1" x14ac:dyDescent="0.25">
      <c r="A324" s="194">
        <v>231</v>
      </c>
      <c r="B324" s="163"/>
      <c r="C324" s="164"/>
      <c r="D324" s="238">
        <v>5021</v>
      </c>
      <c r="E324" s="163"/>
      <c r="F324" s="163"/>
      <c r="G324" s="163"/>
      <c r="H324" s="239"/>
      <c r="I324" s="240">
        <v>5000</v>
      </c>
      <c r="J324" s="168" t="s">
        <v>292</v>
      </c>
      <c r="K324" s="102"/>
      <c r="L324" s="102"/>
      <c r="M324" s="102"/>
      <c r="N324" s="102"/>
      <c r="O324" s="102"/>
      <c r="P324" s="102"/>
    </row>
    <row r="325" spans="1:16" ht="18" customHeight="1" x14ac:dyDescent="0.25">
      <c r="A325" s="194">
        <v>231</v>
      </c>
      <c r="B325" s="163"/>
      <c r="C325" s="164"/>
      <c r="D325" s="238">
        <v>5137</v>
      </c>
      <c r="E325" s="163"/>
      <c r="F325" s="163"/>
      <c r="G325" s="163"/>
      <c r="H325" s="244"/>
      <c r="I325" s="240">
        <v>10000</v>
      </c>
      <c r="J325" s="168" t="s">
        <v>293</v>
      </c>
      <c r="K325" s="102"/>
      <c r="L325" s="102"/>
      <c r="M325" s="102"/>
      <c r="N325" s="102"/>
      <c r="O325" s="102"/>
      <c r="P325" s="102"/>
    </row>
    <row r="326" spans="1:16" ht="18" customHeight="1" x14ac:dyDescent="0.25">
      <c r="A326" s="194">
        <v>231</v>
      </c>
      <c r="B326" s="163"/>
      <c r="C326" s="164"/>
      <c r="D326" s="238">
        <v>5151</v>
      </c>
      <c r="E326" s="163"/>
      <c r="F326" s="163"/>
      <c r="G326" s="163"/>
      <c r="H326" s="239"/>
      <c r="I326" s="240">
        <v>6000</v>
      </c>
      <c r="J326" s="168" t="s">
        <v>293</v>
      </c>
      <c r="K326" s="102"/>
      <c r="L326" s="102"/>
      <c r="M326" s="102"/>
      <c r="N326" s="102"/>
      <c r="O326" s="102"/>
      <c r="P326" s="102"/>
    </row>
    <row r="327" spans="1:16" ht="18" customHeight="1" x14ac:dyDescent="0.25">
      <c r="A327" s="194">
        <v>231</v>
      </c>
      <c r="B327" s="163"/>
      <c r="C327" s="164"/>
      <c r="D327" s="238">
        <v>5169</v>
      </c>
      <c r="E327" s="163"/>
      <c r="F327" s="163"/>
      <c r="G327" s="163"/>
      <c r="H327" s="244"/>
      <c r="I327" s="240">
        <v>20000</v>
      </c>
      <c r="J327" s="168" t="s">
        <v>294</v>
      </c>
      <c r="K327" s="102"/>
      <c r="L327" s="102"/>
      <c r="M327" s="102"/>
      <c r="N327" s="102"/>
      <c r="O327" s="102"/>
      <c r="P327" s="102"/>
    </row>
    <row r="328" spans="1:16" ht="18" customHeight="1" x14ac:dyDescent="0.25">
      <c r="A328" s="195">
        <v>231</v>
      </c>
      <c r="B328" s="196"/>
      <c r="C328" s="204"/>
      <c r="D328" s="252">
        <v>5171</v>
      </c>
      <c r="E328" s="196"/>
      <c r="F328" s="196"/>
      <c r="G328" s="196"/>
      <c r="H328" s="253"/>
      <c r="I328" s="254">
        <v>200000</v>
      </c>
      <c r="J328" s="203" t="s">
        <v>295</v>
      </c>
      <c r="K328" s="102"/>
      <c r="L328" s="102"/>
      <c r="M328" s="102"/>
      <c r="N328" s="102"/>
      <c r="O328" s="102"/>
      <c r="P328" s="102"/>
    </row>
    <row r="329" spans="1:16" ht="18" customHeight="1" x14ac:dyDescent="0.25">
      <c r="A329" s="163">
        <v>231</v>
      </c>
      <c r="B329" s="163"/>
      <c r="C329" s="164"/>
      <c r="D329" s="238"/>
      <c r="E329" s="163"/>
      <c r="F329" s="163"/>
      <c r="G329" s="163"/>
      <c r="H329" s="239"/>
      <c r="I329" s="240"/>
      <c r="J329" s="163"/>
      <c r="K329" s="102"/>
      <c r="L329" s="102"/>
      <c r="M329" s="102"/>
      <c r="N329" s="102"/>
      <c r="O329" s="102"/>
      <c r="P329" s="102"/>
    </row>
    <row r="330" spans="1:16" ht="18" customHeight="1" x14ac:dyDescent="0.25">
      <c r="A330" s="161">
        <v>231</v>
      </c>
      <c r="B330" s="157"/>
      <c r="C330" s="150">
        <v>3639</v>
      </c>
      <c r="D330" s="150"/>
      <c r="E330" s="157"/>
      <c r="F330" s="157"/>
      <c r="G330" s="157"/>
      <c r="H330" s="151">
        <f>H331+H332+H333+H334+H335+H336+H337+H338+H339+H340+H341+H342+H343+H344+H345+H346+H354+H355+H356</f>
        <v>0</v>
      </c>
      <c r="I330" s="151">
        <f>I331+I332+I333+I334+I335+I336+I337+I338+I339+I340+I341+I342+I343+I344+I345+I346+I354+I355+I356</f>
        <v>870000</v>
      </c>
      <c r="J330" s="152" t="s">
        <v>296</v>
      </c>
      <c r="K330" s="102"/>
      <c r="L330" s="102"/>
      <c r="M330" s="102"/>
      <c r="N330" s="102"/>
      <c r="O330" s="102"/>
      <c r="P330" s="102"/>
    </row>
    <row r="331" spans="1:16" ht="18" customHeight="1" x14ac:dyDescent="0.25">
      <c r="A331" s="194">
        <v>231</v>
      </c>
      <c r="B331" s="163"/>
      <c r="C331" s="164"/>
      <c r="D331" s="275">
        <v>5021</v>
      </c>
      <c r="E331" s="289"/>
      <c r="F331" s="289"/>
      <c r="G331" s="289"/>
      <c r="H331" s="293"/>
      <c r="I331" s="277">
        <v>15000</v>
      </c>
      <c r="J331" s="294" t="s">
        <v>297</v>
      </c>
      <c r="K331" s="102"/>
      <c r="L331" s="102"/>
      <c r="M331" s="102"/>
      <c r="N331" s="102"/>
      <c r="O331" s="102"/>
      <c r="P331" s="102"/>
    </row>
    <row r="332" spans="1:16" ht="18" customHeight="1" x14ac:dyDescent="0.25">
      <c r="A332" s="194">
        <v>231</v>
      </c>
      <c r="B332" s="163"/>
      <c r="C332" s="164"/>
      <c r="D332" s="238">
        <v>5137</v>
      </c>
      <c r="E332" s="163"/>
      <c r="F332" s="163"/>
      <c r="G332" s="163"/>
      <c r="H332" s="239"/>
      <c r="I332" s="240">
        <v>50000</v>
      </c>
      <c r="J332" s="168" t="s">
        <v>298</v>
      </c>
      <c r="K332" s="102"/>
      <c r="L332" s="102"/>
      <c r="M332" s="102"/>
      <c r="N332" s="102"/>
      <c r="O332" s="102"/>
      <c r="P332" s="102"/>
    </row>
    <row r="333" spans="1:16" ht="18" customHeight="1" x14ac:dyDescent="0.25">
      <c r="A333" s="213">
        <v>231</v>
      </c>
      <c r="B333" s="289"/>
      <c r="C333" s="290"/>
      <c r="D333" s="238">
        <v>5139</v>
      </c>
      <c r="E333" s="163"/>
      <c r="F333" s="163"/>
      <c r="G333" s="163"/>
      <c r="H333" s="239"/>
      <c r="I333" s="240">
        <v>150000</v>
      </c>
      <c r="J333" s="295" t="s">
        <v>299</v>
      </c>
      <c r="K333" s="102"/>
      <c r="L333" s="102"/>
      <c r="M333" s="102"/>
      <c r="N333" s="102"/>
      <c r="O333" s="102"/>
      <c r="P333" s="102"/>
    </row>
    <row r="334" spans="1:16" ht="18" customHeight="1" x14ac:dyDescent="0.25">
      <c r="A334" s="213">
        <v>231</v>
      </c>
      <c r="B334" s="289"/>
      <c r="C334" s="290"/>
      <c r="D334" s="238">
        <v>5151</v>
      </c>
      <c r="E334" s="163"/>
      <c r="F334" s="163"/>
      <c r="G334" s="163"/>
      <c r="H334" s="239"/>
      <c r="I334" s="240">
        <v>20000</v>
      </c>
      <c r="J334" s="168" t="s">
        <v>300</v>
      </c>
      <c r="K334" s="102"/>
      <c r="L334" s="102"/>
      <c r="M334" s="102"/>
      <c r="N334" s="102"/>
      <c r="O334" s="102"/>
      <c r="P334" s="102"/>
    </row>
    <row r="335" spans="1:16" ht="18" customHeight="1" x14ac:dyDescent="0.25">
      <c r="A335" s="194">
        <v>231</v>
      </c>
      <c r="B335" s="163"/>
      <c r="C335" s="164"/>
      <c r="D335" s="238">
        <v>5153</v>
      </c>
      <c r="E335" s="163"/>
      <c r="F335" s="163"/>
      <c r="G335" s="163"/>
      <c r="H335" s="239"/>
      <c r="I335" s="240">
        <v>80000</v>
      </c>
      <c r="J335" s="168" t="s">
        <v>301</v>
      </c>
      <c r="K335" s="102"/>
      <c r="L335" s="102"/>
      <c r="M335" s="102"/>
      <c r="N335" s="102"/>
      <c r="O335" s="102"/>
      <c r="P335" s="102"/>
    </row>
    <row r="336" spans="1:16" ht="18" customHeight="1" x14ac:dyDescent="0.25">
      <c r="A336" s="194">
        <v>231</v>
      </c>
      <c r="B336" s="163"/>
      <c r="C336" s="164"/>
      <c r="D336" s="238">
        <v>5154</v>
      </c>
      <c r="E336" s="163"/>
      <c r="F336" s="163"/>
      <c r="G336" s="163"/>
      <c r="H336" s="239"/>
      <c r="I336" s="240">
        <v>40000</v>
      </c>
      <c r="J336" s="168" t="s">
        <v>302</v>
      </c>
      <c r="K336" s="102"/>
      <c r="L336" s="102"/>
      <c r="M336" s="102"/>
      <c r="N336" s="102"/>
      <c r="O336" s="102"/>
      <c r="P336" s="102"/>
    </row>
    <row r="337" spans="1:16" ht="18" customHeight="1" x14ac:dyDescent="0.25">
      <c r="A337" s="194">
        <v>231</v>
      </c>
      <c r="B337" s="163"/>
      <c r="C337" s="164"/>
      <c r="D337" s="238">
        <v>5156</v>
      </c>
      <c r="E337" s="163"/>
      <c r="F337" s="163"/>
      <c r="G337" s="163"/>
      <c r="H337" s="239"/>
      <c r="I337" s="240">
        <v>65000</v>
      </c>
      <c r="J337" s="168" t="s">
        <v>303</v>
      </c>
      <c r="K337" s="102"/>
      <c r="L337" s="102"/>
      <c r="M337" s="102"/>
      <c r="N337" s="102"/>
      <c r="O337" s="102"/>
      <c r="P337" s="102"/>
    </row>
    <row r="338" spans="1:16" ht="18" customHeight="1" x14ac:dyDescent="0.25">
      <c r="A338" s="194">
        <v>231</v>
      </c>
      <c r="B338" s="163"/>
      <c r="C338" s="164"/>
      <c r="D338" s="238">
        <v>5163</v>
      </c>
      <c r="E338" s="163"/>
      <c r="F338" s="163"/>
      <c r="G338" s="163"/>
      <c r="H338" s="239"/>
      <c r="I338" s="240">
        <v>68000</v>
      </c>
      <c r="J338" s="168" t="s">
        <v>304</v>
      </c>
      <c r="K338" s="102"/>
      <c r="L338" s="102"/>
      <c r="M338" s="102"/>
      <c r="N338" s="102"/>
      <c r="O338" s="102"/>
      <c r="P338" s="102"/>
    </row>
    <row r="339" spans="1:16" ht="18" customHeight="1" x14ac:dyDescent="0.25">
      <c r="A339" s="194">
        <v>231</v>
      </c>
      <c r="B339" s="163"/>
      <c r="C339" s="164"/>
      <c r="D339" s="238">
        <v>5164</v>
      </c>
      <c r="E339" s="163"/>
      <c r="F339" s="163"/>
      <c r="G339" s="163"/>
      <c r="H339" s="239"/>
      <c r="I339" s="240">
        <v>34000</v>
      </c>
      <c r="J339" s="168" t="s">
        <v>305</v>
      </c>
      <c r="K339" s="102"/>
      <c r="L339" s="102"/>
      <c r="M339" s="102"/>
      <c r="N339" s="102"/>
      <c r="O339" s="102"/>
      <c r="P339" s="102"/>
    </row>
    <row r="340" spans="1:16" ht="18" customHeight="1" x14ac:dyDescent="0.25">
      <c r="A340" s="194">
        <v>231</v>
      </c>
      <c r="B340" s="163"/>
      <c r="C340" s="164"/>
      <c r="D340" s="238">
        <v>5169</v>
      </c>
      <c r="E340" s="163"/>
      <c r="F340" s="163"/>
      <c r="G340" s="163"/>
      <c r="H340" s="244"/>
      <c r="I340" s="240">
        <v>130000</v>
      </c>
      <c r="J340" s="168" t="s">
        <v>306</v>
      </c>
      <c r="K340" s="102"/>
      <c r="L340" s="102"/>
      <c r="M340" s="102"/>
      <c r="N340" s="102"/>
      <c r="O340" s="102"/>
      <c r="P340" s="102"/>
    </row>
    <row r="341" spans="1:16" ht="18" customHeight="1" x14ac:dyDescent="0.25">
      <c r="A341" s="194">
        <v>231</v>
      </c>
      <c r="B341" s="163"/>
      <c r="C341" s="164"/>
      <c r="D341" s="238">
        <v>5171</v>
      </c>
      <c r="E341" s="163"/>
      <c r="F341" s="163"/>
      <c r="G341" s="163"/>
      <c r="H341" s="239"/>
      <c r="I341" s="240">
        <v>100000</v>
      </c>
      <c r="J341" s="168" t="s">
        <v>307</v>
      </c>
      <c r="K341" s="102"/>
      <c r="L341" s="102"/>
      <c r="M341" s="102"/>
      <c r="N341" s="102"/>
      <c r="O341" s="102"/>
      <c r="P341" s="102"/>
    </row>
    <row r="342" spans="1:16" ht="18" customHeight="1" x14ac:dyDescent="0.25">
      <c r="A342" s="194">
        <v>231</v>
      </c>
      <c r="B342" s="163"/>
      <c r="C342" s="164"/>
      <c r="D342" s="238">
        <v>5221</v>
      </c>
      <c r="E342" s="163"/>
      <c r="F342" s="163"/>
      <c r="G342" s="163"/>
      <c r="H342" s="239"/>
      <c r="I342" s="240">
        <v>5000</v>
      </c>
      <c r="J342" s="168" t="s">
        <v>308</v>
      </c>
      <c r="K342" s="102"/>
      <c r="L342" s="102"/>
      <c r="M342" s="102"/>
      <c r="N342" s="102"/>
      <c r="O342" s="102"/>
      <c r="P342" s="102"/>
    </row>
    <row r="343" spans="1:16" ht="18" customHeight="1" x14ac:dyDescent="0.25">
      <c r="A343" s="194">
        <v>231</v>
      </c>
      <c r="B343" s="163"/>
      <c r="C343" s="164"/>
      <c r="D343" s="238">
        <v>5229</v>
      </c>
      <c r="E343" s="163"/>
      <c r="F343" s="163"/>
      <c r="G343" s="163"/>
      <c r="H343" s="239"/>
      <c r="I343" s="240">
        <v>20000</v>
      </c>
      <c r="J343" s="168" t="s">
        <v>309</v>
      </c>
      <c r="K343" s="102"/>
      <c r="L343" s="102"/>
      <c r="M343" s="102"/>
      <c r="N343" s="102"/>
      <c r="O343" s="102"/>
      <c r="P343" s="102"/>
    </row>
    <row r="344" spans="1:16" ht="18" customHeight="1" x14ac:dyDescent="0.25">
      <c r="A344" s="194">
        <v>231</v>
      </c>
      <c r="B344" s="163"/>
      <c r="C344" s="164"/>
      <c r="D344" s="238">
        <v>5329</v>
      </c>
      <c r="E344" s="163"/>
      <c r="F344" s="163"/>
      <c r="G344" s="163"/>
      <c r="H344" s="239"/>
      <c r="I344" s="240">
        <v>10000</v>
      </c>
      <c r="J344" s="168" t="s">
        <v>310</v>
      </c>
      <c r="K344" s="102"/>
      <c r="L344" s="102"/>
      <c r="M344" s="102"/>
      <c r="N344" s="102"/>
      <c r="O344" s="102"/>
      <c r="P344" s="102"/>
    </row>
    <row r="345" spans="1:16" ht="18" customHeight="1" x14ac:dyDescent="0.25">
      <c r="A345" s="194">
        <v>231</v>
      </c>
      <c r="B345" s="163"/>
      <c r="C345" s="164"/>
      <c r="D345" s="238">
        <v>5362</v>
      </c>
      <c r="E345" s="163"/>
      <c r="F345" s="163"/>
      <c r="G345" s="163"/>
      <c r="H345" s="239"/>
      <c r="I345" s="240">
        <v>10000</v>
      </c>
      <c r="J345" s="168" t="s">
        <v>311</v>
      </c>
      <c r="K345" s="102"/>
      <c r="L345" s="102"/>
      <c r="M345" s="102"/>
      <c r="N345" s="102"/>
      <c r="O345" s="102"/>
      <c r="P345" s="102"/>
    </row>
    <row r="346" spans="1:16" ht="18" customHeight="1" x14ac:dyDescent="0.25">
      <c r="A346" s="194">
        <v>231</v>
      </c>
      <c r="B346" s="163"/>
      <c r="C346" s="164"/>
      <c r="D346" s="238">
        <v>5909</v>
      </c>
      <c r="E346" s="163"/>
      <c r="F346" s="163"/>
      <c r="G346" s="163"/>
      <c r="H346" s="239"/>
      <c r="I346" s="240">
        <v>40000</v>
      </c>
      <c r="J346" s="168" t="s">
        <v>312</v>
      </c>
      <c r="K346" s="102"/>
      <c r="L346" s="102"/>
      <c r="M346" s="102"/>
      <c r="N346" s="102"/>
      <c r="O346" s="102"/>
      <c r="P346" s="102"/>
    </row>
    <row r="347" spans="1:16" ht="18" customHeight="1" thickBot="1" x14ac:dyDescent="0.3">
      <c r="A347" s="380" t="s">
        <v>144</v>
      </c>
      <c r="B347" s="381"/>
      <c r="C347" s="381"/>
      <c r="D347" s="381"/>
      <c r="E347" s="381"/>
      <c r="F347" s="381"/>
      <c r="G347" s="382"/>
      <c r="H347" s="256">
        <f>H330+H323</f>
        <v>0</v>
      </c>
      <c r="I347" s="247">
        <f>I323+I330</f>
        <v>1111000</v>
      </c>
      <c r="J347" s="248" t="s">
        <v>145</v>
      </c>
      <c r="K347" s="102"/>
      <c r="L347" s="102"/>
      <c r="M347" s="102"/>
      <c r="N347" s="102"/>
      <c r="O347" s="102"/>
      <c r="P347" s="102"/>
    </row>
    <row r="348" spans="1:16" ht="26.25" customHeight="1" x14ac:dyDescent="0.3">
      <c r="A348" s="357" t="s">
        <v>444</v>
      </c>
      <c r="B348" s="357"/>
      <c r="C348" s="357"/>
      <c r="D348" s="357"/>
      <c r="E348" s="357"/>
      <c r="F348" s="357"/>
      <c r="G348" s="357"/>
      <c r="H348" s="357"/>
      <c r="I348" s="357"/>
      <c r="J348" s="357"/>
      <c r="K348" s="357"/>
      <c r="L348" s="357"/>
      <c r="M348" s="357"/>
      <c r="N348" s="357"/>
      <c r="O348" s="357"/>
      <c r="P348" s="357"/>
    </row>
    <row r="349" spans="1:16" ht="17.45" customHeight="1" x14ac:dyDescent="0.25">
      <c r="A349" s="359" t="s">
        <v>84</v>
      </c>
      <c r="B349" s="359"/>
      <c r="C349" s="359"/>
      <c r="D349" s="359"/>
      <c r="E349" s="102"/>
      <c r="F349" s="379" t="s">
        <v>180</v>
      </c>
      <c r="G349" s="379"/>
      <c r="H349" s="379"/>
      <c r="I349" s="379"/>
      <c r="J349" s="103"/>
      <c r="K349" s="102"/>
      <c r="L349" s="102"/>
      <c r="M349" s="102"/>
      <c r="N349" s="102"/>
      <c r="O349" s="102"/>
      <c r="P349" s="102"/>
    </row>
    <row r="350" spans="1:16" ht="17.45" customHeight="1" x14ac:dyDescent="0.25">
      <c r="A350" s="361" t="s">
        <v>181</v>
      </c>
      <c r="B350" s="361"/>
      <c r="C350" s="361"/>
      <c r="D350" s="361"/>
      <c r="E350" s="361"/>
      <c r="F350" s="361"/>
      <c r="G350" s="361"/>
      <c r="H350" s="361"/>
      <c r="I350" s="361"/>
      <c r="J350" s="104" t="s">
        <v>87</v>
      </c>
      <c r="K350" s="102"/>
      <c r="L350" s="102"/>
      <c r="M350" s="102"/>
      <c r="N350" s="102"/>
      <c r="O350" s="102"/>
      <c r="P350" s="102"/>
    </row>
    <row r="351" spans="1:16" ht="17.45" customHeight="1" thickBot="1" x14ac:dyDescent="0.3">
      <c r="A351" s="362" t="s">
        <v>127</v>
      </c>
      <c r="B351" s="36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</row>
    <row r="352" spans="1:16" ht="17.45" customHeight="1" x14ac:dyDescent="0.25">
      <c r="A352" s="363" t="s">
        <v>90</v>
      </c>
      <c r="B352" s="364"/>
      <c r="C352" s="365"/>
      <c r="D352" s="366" t="s">
        <v>91</v>
      </c>
      <c r="E352" s="367"/>
      <c r="F352" s="366" t="s">
        <v>92</v>
      </c>
      <c r="G352" s="367"/>
      <c r="H352" s="366" t="s">
        <v>93</v>
      </c>
      <c r="I352" s="367"/>
      <c r="J352" s="368" t="s">
        <v>94</v>
      </c>
      <c r="K352" s="102"/>
      <c r="L352" s="102"/>
      <c r="M352" s="102"/>
      <c r="N352" s="102"/>
      <c r="O352" s="102"/>
      <c r="P352" s="102"/>
    </row>
    <row r="353" spans="1:17" ht="17.45" customHeight="1" thickBot="1" x14ac:dyDescent="0.3">
      <c r="A353" s="105" t="s">
        <v>95</v>
      </c>
      <c r="B353" s="106" t="s">
        <v>96</v>
      </c>
      <c r="C353" s="106" t="s">
        <v>97</v>
      </c>
      <c r="D353" s="106" t="s">
        <v>98</v>
      </c>
      <c r="E353" s="106" t="s">
        <v>99</v>
      </c>
      <c r="F353" s="106" t="s">
        <v>100</v>
      </c>
      <c r="G353" s="106" t="s">
        <v>101</v>
      </c>
      <c r="H353" s="107" t="s">
        <v>183</v>
      </c>
      <c r="I353" s="107" t="s">
        <v>184</v>
      </c>
      <c r="J353" s="369"/>
      <c r="K353" s="102"/>
      <c r="L353" s="102"/>
      <c r="M353" s="102"/>
      <c r="N353" s="102"/>
      <c r="O353" s="102"/>
      <c r="P353" s="102"/>
    </row>
    <row r="354" spans="1:17" ht="17.45" customHeight="1" thickTop="1" x14ac:dyDescent="0.25">
      <c r="A354" s="296">
        <v>231</v>
      </c>
      <c r="B354" s="289"/>
      <c r="C354" s="290"/>
      <c r="D354" s="238">
        <v>5179</v>
      </c>
      <c r="E354" s="163"/>
      <c r="F354" s="163"/>
      <c r="G354" s="163"/>
      <c r="H354" s="239"/>
      <c r="I354" s="240">
        <v>30000</v>
      </c>
      <c r="J354" s="168" t="s">
        <v>313</v>
      </c>
      <c r="K354" s="102"/>
      <c r="L354" s="102"/>
      <c r="M354" s="102"/>
      <c r="N354" s="102"/>
      <c r="O354" s="102"/>
      <c r="P354" s="102"/>
    </row>
    <row r="355" spans="1:17" ht="17.45" customHeight="1" x14ac:dyDescent="0.25">
      <c r="A355" s="163">
        <v>231</v>
      </c>
      <c r="B355" s="163"/>
      <c r="C355" s="164"/>
      <c r="D355" s="238">
        <v>5192</v>
      </c>
      <c r="E355" s="163"/>
      <c r="F355" s="163"/>
      <c r="G355" s="163"/>
      <c r="H355" s="239"/>
      <c r="I355" s="240">
        <v>3000</v>
      </c>
      <c r="J355" s="163" t="s">
        <v>314</v>
      </c>
      <c r="K355" s="102"/>
      <c r="L355" s="102"/>
      <c r="M355" s="102"/>
      <c r="N355" s="102"/>
      <c r="O355" s="102"/>
      <c r="P355" s="102"/>
    </row>
    <row r="356" spans="1:17" ht="17.45" customHeight="1" thickBot="1" x14ac:dyDescent="0.3">
      <c r="A356" s="222">
        <v>231</v>
      </c>
      <c r="B356" s="222"/>
      <c r="C356" s="220"/>
      <c r="D356" s="297"/>
      <c r="E356" s="222"/>
      <c r="F356" s="222"/>
      <c r="G356" s="222"/>
      <c r="H356" s="298"/>
      <c r="I356" s="299"/>
      <c r="J356" s="300"/>
      <c r="K356" s="102"/>
      <c r="L356" s="102"/>
      <c r="M356" s="102"/>
      <c r="N356" s="102"/>
      <c r="O356" s="102"/>
      <c r="P356" s="102"/>
    </row>
    <row r="357" spans="1:17" ht="17.45" customHeight="1" x14ac:dyDescent="0.25">
      <c r="A357" s="161">
        <v>231</v>
      </c>
      <c r="B357" s="157"/>
      <c r="C357" s="150">
        <v>3721</v>
      </c>
      <c r="D357" s="150"/>
      <c r="E357" s="157"/>
      <c r="F357" s="157"/>
      <c r="G357" s="157"/>
      <c r="H357" s="151">
        <f>H358</f>
        <v>0</v>
      </c>
      <c r="I357" s="151">
        <f>I358</f>
        <v>7000</v>
      </c>
      <c r="J357" s="152" t="s">
        <v>315</v>
      </c>
      <c r="K357" s="102"/>
      <c r="L357" s="102"/>
      <c r="M357" s="102"/>
      <c r="N357" s="102"/>
      <c r="O357" s="102"/>
      <c r="P357" s="102"/>
      <c r="Q357" s="211"/>
    </row>
    <row r="358" spans="1:17" ht="17.45" customHeight="1" thickBot="1" x14ac:dyDescent="0.3">
      <c r="A358" s="210">
        <v>231</v>
      </c>
      <c r="B358" s="158"/>
      <c r="C358" s="159"/>
      <c r="D358" s="241">
        <v>5169</v>
      </c>
      <c r="E358" s="158"/>
      <c r="F358" s="158"/>
      <c r="G358" s="158"/>
      <c r="H358" s="242"/>
      <c r="I358" s="243">
        <v>7000</v>
      </c>
      <c r="J358" s="160" t="s">
        <v>316</v>
      </c>
      <c r="K358" s="102"/>
      <c r="L358" s="102"/>
      <c r="M358" s="102"/>
      <c r="N358" s="102"/>
      <c r="O358" s="102"/>
      <c r="P358" s="102"/>
      <c r="Q358" s="211"/>
    </row>
    <row r="359" spans="1:17" ht="17.45" customHeight="1" x14ac:dyDescent="0.25">
      <c r="A359" s="161">
        <v>231</v>
      </c>
      <c r="B359" s="157"/>
      <c r="C359" s="150">
        <v>3722</v>
      </c>
      <c r="D359" s="150"/>
      <c r="E359" s="157"/>
      <c r="F359" s="157"/>
      <c r="G359" s="157"/>
      <c r="H359" s="151">
        <f>H360</f>
        <v>0</v>
      </c>
      <c r="I359" s="151">
        <f>I360</f>
        <v>397000</v>
      </c>
      <c r="J359" s="152" t="s">
        <v>166</v>
      </c>
      <c r="K359" s="102"/>
      <c r="L359" s="102"/>
      <c r="M359" s="102"/>
      <c r="N359" s="102"/>
      <c r="O359" s="102"/>
      <c r="P359" s="102"/>
      <c r="Q359" s="211"/>
    </row>
    <row r="360" spans="1:17" ht="17.45" customHeight="1" thickBot="1" x14ac:dyDescent="0.3">
      <c r="A360" s="210">
        <v>231</v>
      </c>
      <c r="B360" s="158"/>
      <c r="C360" s="159"/>
      <c r="D360" s="241">
        <v>5169</v>
      </c>
      <c r="E360" s="158"/>
      <c r="F360" s="158"/>
      <c r="G360" s="158"/>
      <c r="H360" s="242"/>
      <c r="I360" s="243">
        <v>397000</v>
      </c>
      <c r="J360" s="158" t="s">
        <v>317</v>
      </c>
      <c r="K360" s="102"/>
      <c r="L360" s="102"/>
      <c r="M360" s="102"/>
      <c r="N360" s="102"/>
      <c r="O360" s="102"/>
      <c r="P360" s="102"/>
      <c r="Q360" s="211"/>
    </row>
    <row r="361" spans="1:17" ht="17.45" customHeight="1" x14ac:dyDescent="0.25">
      <c r="A361" s="170">
        <v>231</v>
      </c>
      <c r="B361" s="157"/>
      <c r="C361" s="150">
        <v>3723</v>
      </c>
      <c r="D361" s="150"/>
      <c r="E361" s="157"/>
      <c r="F361" s="157"/>
      <c r="G361" s="157"/>
      <c r="H361" s="151">
        <f>H362</f>
        <v>0</v>
      </c>
      <c r="I361" s="151">
        <f>I362</f>
        <v>40000</v>
      </c>
      <c r="J361" s="157" t="s">
        <v>318</v>
      </c>
      <c r="K361" s="102"/>
      <c r="L361" s="102"/>
      <c r="M361" s="102"/>
      <c r="N361" s="102"/>
      <c r="O361" s="102"/>
      <c r="P361" s="102"/>
      <c r="Q361" s="211"/>
    </row>
    <row r="362" spans="1:17" ht="17.45" customHeight="1" thickBot="1" x14ac:dyDescent="0.3">
      <c r="A362" s="195">
        <v>231</v>
      </c>
      <c r="B362" s="196"/>
      <c r="C362" s="204"/>
      <c r="D362" s="252">
        <v>5169</v>
      </c>
      <c r="E362" s="196"/>
      <c r="F362" s="196"/>
      <c r="G362" s="196"/>
      <c r="H362" s="253"/>
      <c r="I362" s="254">
        <v>40000</v>
      </c>
      <c r="J362" s="196" t="s">
        <v>319</v>
      </c>
      <c r="K362" s="102"/>
      <c r="L362" s="102"/>
      <c r="M362" s="102"/>
      <c r="N362" s="102"/>
      <c r="O362" s="102"/>
      <c r="P362" s="102"/>
      <c r="Q362" s="211"/>
    </row>
    <row r="363" spans="1:17" ht="17.45" customHeight="1" thickBot="1" x14ac:dyDescent="0.3">
      <c r="A363" s="301">
        <v>231</v>
      </c>
      <c r="B363" s="302"/>
      <c r="C363" s="303">
        <v>3725</v>
      </c>
      <c r="D363" s="303"/>
      <c r="E363" s="302"/>
      <c r="F363" s="302"/>
      <c r="G363" s="302"/>
      <c r="H363" s="304">
        <f>H364</f>
        <v>0</v>
      </c>
      <c r="I363" s="304">
        <f>I364</f>
        <v>185000</v>
      </c>
      <c r="J363" s="305" t="s">
        <v>320</v>
      </c>
      <c r="K363" s="102"/>
      <c r="L363" s="102"/>
      <c r="M363" s="102"/>
      <c r="N363" s="102"/>
      <c r="O363" s="102"/>
      <c r="P363" s="102"/>
      <c r="Q363" s="211"/>
    </row>
    <row r="364" spans="1:17" ht="17.45" customHeight="1" thickBot="1" x14ac:dyDescent="0.3">
      <c r="A364" s="230">
        <v>231</v>
      </c>
      <c r="B364" s="222"/>
      <c r="C364" s="220"/>
      <c r="D364" s="297">
        <v>5169</v>
      </c>
      <c r="E364" s="222"/>
      <c r="F364" s="222"/>
      <c r="G364" s="222"/>
      <c r="H364" s="298"/>
      <c r="I364" s="299">
        <v>185000</v>
      </c>
      <c r="J364" s="222" t="s">
        <v>321</v>
      </c>
      <c r="K364" s="102"/>
      <c r="L364" s="102"/>
      <c r="M364" s="102"/>
      <c r="N364" s="102"/>
      <c r="O364" s="102"/>
      <c r="P364" s="102"/>
      <c r="Q364" s="211"/>
    </row>
    <row r="365" spans="1:17" ht="17.45" customHeight="1" x14ac:dyDescent="0.25">
      <c r="A365" s="306">
        <v>231</v>
      </c>
      <c r="B365" s="307"/>
      <c r="C365" s="308">
        <v>3726</v>
      </c>
      <c r="D365" s="308"/>
      <c r="E365" s="307"/>
      <c r="F365" s="307"/>
      <c r="G365" s="307"/>
      <c r="H365" s="309">
        <f>H366</f>
        <v>0</v>
      </c>
      <c r="I365" s="309">
        <f>I366</f>
        <v>100000</v>
      </c>
      <c r="J365" s="310" t="s">
        <v>322</v>
      </c>
      <c r="K365" s="102"/>
      <c r="L365" s="102"/>
      <c r="M365" s="102"/>
      <c r="N365" s="102"/>
      <c r="O365" s="102"/>
      <c r="P365" s="102"/>
      <c r="Q365" s="211"/>
    </row>
    <row r="366" spans="1:17" ht="17.45" customHeight="1" thickBot="1" x14ac:dyDescent="0.3">
      <c r="A366" s="230">
        <v>231</v>
      </c>
      <c r="B366" s="222"/>
      <c r="C366" s="220"/>
      <c r="D366" s="297">
        <v>5169</v>
      </c>
      <c r="E366" s="222"/>
      <c r="F366" s="222"/>
      <c r="G366" s="222"/>
      <c r="H366" s="298"/>
      <c r="I366" s="299">
        <v>100000</v>
      </c>
      <c r="J366" s="311" t="s">
        <v>322</v>
      </c>
      <c r="K366" s="102"/>
      <c r="L366" s="102"/>
      <c r="M366" s="102"/>
      <c r="N366" s="102"/>
      <c r="O366" s="102"/>
      <c r="P366" s="102"/>
      <c r="Q366" s="211"/>
    </row>
    <row r="367" spans="1:17" ht="17.45" customHeight="1" x14ac:dyDescent="0.25">
      <c r="A367" s="161">
        <v>231</v>
      </c>
      <c r="B367" s="157"/>
      <c r="C367" s="150">
        <v>3739</v>
      </c>
      <c r="D367" s="150"/>
      <c r="E367" s="157"/>
      <c r="F367" s="157"/>
      <c r="G367" s="157"/>
      <c r="H367" s="151">
        <f>H368</f>
        <v>0</v>
      </c>
      <c r="I367" s="151">
        <f>I368</f>
        <v>10000</v>
      </c>
      <c r="J367" s="152" t="s">
        <v>323</v>
      </c>
      <c r="K367" s="102"/>
      <c r="L367" s="102"/>
      <c r="M367" s="102"/>
      <c r="N367" s="102"/>
      <c r="O367" s="102"/>
      <c r="P367" s="102"/>
    </row>
    <row r="368" spans="1:17" ht="17.45" customHeight="1" thickBot="1" x14ac:dyDescent="0.3">
      <c r="A368" s="210">
        <v>231</v>
      </c>
      <c r="B368" s="158"/>
      <c r="C368" s="159"/>
      <c r="D368" s="241">
        <v>5169</v>
      </c>
      <c r="E368" s="158"/>
      <c r="F368" s="158"/>
      <c r="G368" s="158"/>
      <c r="H368" s="242"/>
      <c r="I368" s="243">
        <v>10000</v>
      </c>
      <c r="J368" s="160" t="s">
        <v>324</v>
      </c>
      <c r="K368" s="102"/>
      <c r="L368" s="102"/>
      <c r="M368" s="102"/>
      <c r="N368" s="102"/>
      <c r="O368" s="102"/>
      <c r="P368" s="102"/>
    </row>
    <row r="369" spans="1:16" ht="17.45" customHeight="1" x14ac:dyDescent="0.25">
      <c r="A369" s="161">
        <v>231</v>
      </c>
      <c r="B369" s="157"/>
      <c r="C369" s="150">
        <v>3745</v>
      </c>
      <c r="D369" s="150"/>
      <c r="E369" s="157"/>
      <c r="F369" s="157"/>
      <c r="G369" s="157"/>
      <c r="H369" s="151">
        <f>H370+H371+H372+H373+H374+H375+H376+H377+H378+H386+H387+H388+H389+H390+H391+H392+H393+H394+H395+H396+H397+H398+H399+H400+H401+H402+H403+H404+H405+H406</f>
        <v>0</v>
      </c>
      <c r="I369" s="151">
        <f>I370+I371+I372+I373+I374+I375+I376+I377+I378+I386+I387+I388+I389+I390+I391+I392+I393+I394+I395+I396+I397+I398+I399+I400+I401+I402+I403+I404+I405+I406</f>
        <v>1794900</v>
      </c>
      <c r="J369" s="152" t="s">
        <v>171</v>
      </c>
      <c r="K369" s="102"/>
      <c r="L369" s="102"/>
      <c r="M369" s="102"/>
      <c r="N369" s="102"/>
      <c r="O369" s="102"/>
      <c r="P369" s="102"/>
    </row>
    <row r="370" spans="1:16" ht="17.45" customHeight="1" x14ac:dyDescent="0.25">
      <c r="A370" s="194">
        <v>231</v>
      </c>
      <c r="B370" s="163"/>
      <c r="C370" s="164"/>
      <c r="D370" s="238">
        <v>5011</v>
      </c>
      <c r="E370" s="163"/>
      <c r="F370" s="163"/>
      <c r="G370" s="163"/>
      <c r="H370" s="239"/>
      <c r="I370" s="240">
        <v>1040000</v>
      </c>
      <c r="J370" s="245" t="s">
        <v>325</v>
      </c>
      <c r="K370" s="102"/>
      <c r="L370" s="102"/>
      <c r="M370" s="102"/>
      <c r="N370" s="102"/>
      <c r="O370" s="102"/>
      <c r="P370" s="102"/>
    </row>
    <row r="371" spans="1:16" ht="17.45" customHeight="1" x14ac:dyDescent="0.25">
      <c r="A371" s="194">
        <v>231</v>
      </c>
      <c r="B371" s="163"/>
      <c r="C371" s="164"/>
      <c r="D371" s="238">
        <v>5011</v>
      </c>
      <c r="E371" s="163">
        <v>13101</v>
      </c>
      <c r="F371" s="163"/>
      <c r="G371" s="163"/>
      <c r="H371" s="239"/>
      <c r="I371" s="240">
        <v>67000</v>
      </c>
      <c r="J371" s="168" t="s">
        <v>326</v>
      </c>
      <c r="K371" s="102"/>
      <c r="L371" s="102"/>
      <c r="M371" s="102"/>
      <c r="N371" s="102"/>
      <c r="O371" s="102"/>
      <c r="P371" s="102"/>
    </row>
    <row r="372" spans="1:16" ht="17.45" customHeight="1" x14ac:dyDescent="0.25">
      <c r="A372" s="194">
        <v>231</v>
      </c>
      <c r="B372" s="163"/>
      <c r="C372" s="164"/>
      <c r="D372" s="238">
        <v>5011</v>
      </c>
      <c r="E372" s="163"/>
      <c r="F372" s="163"/>
      <c r="G372" s="163"/>
      <c r="H372" s="239"/>
      <c r="I372" s="240">
        <v>0</v>
      </c>
      <c r="J372" s="168" t="s">
        <v>327</v>
      </c>
      <c r="K372" s="102"/>
      <c r="L372" s="102"/>
      <c r="M372" s="102"/>
      <c r="N372" s="102"/>
      <c r="O372" s="102"/>
      <c r="P372" s="102"/>
    </row>
    <row r="373" spans="1:16" ht="17.45" customHeight="1" x14ac:dyDescent="0.25">
      <c r="A373" s="194">
        <v>231</v>
      </c>
      <c r="B373" s="163"/>
      <c r="C373" s="164"/>
      <c r="D373" s="238">
        <v>5011</v>
      </c>
      <c r="E373" s="163"/>
      <c r="F373" s="163"/>
      <c r="G373" s="163"/>
      <c r="H373" s="239"/>
      <c r="I373" s="240">
        <v>0</v>
      </c>
      <c r="J373" s="168" t="s">
        <v>328</v>
      </c>
      <c r="K373" s="102"/>
      <c r="L373" s="102"/>
      <c r="M373" s="102"/>
      <c r="N373" s="102"/>
      <c r="O373" s="102"/>
      <c r="P373" s="102"/>
    </row>
    <row r="374" spans="1:16" ht="17.45" customHeight="1" x14ac:dyDescent="0.25">
      <c r="A374" s="194">
        <v>231</v>
      </c>
      <c r="B374" s="163"/>
      <c r="C374" s="164"/>
      <c r="D374" s="238">
        <v>5011</v>
      </c>
      <c r="E374" s="163"/>
      <c r="F374" s="163"/>
      <c r="G374" s="163"/>
      <c r="H374" s="239"/>
      <c r="I374" s="240">
        <v>0</v>
      </c>
      <c r="J374" s="168" t="s">
        <v>326</v>
      </c>
      <c r="K374" s="102"/>
      <c r="L374" s="102"/>
      <c r="M374" s="102"/>
      <c r="N374" s="102"/>
      <c r="O374" s="102"/>
      <c r="P374" s="102"/>
    </row>
    <row r="375" spans="1:16" ht="17.45" customHeight="1" x14ac:dyDescent="0.25">
      <c r="A375" s="194">
        <v>231</v>
      </c>
      <c r="B375" s="163"/>
      <c r="C375" s="164"/>
      <c r="D375" s="238">
        <v>5011</v>
      </c>
      <c r="E375" s="163"/>
      <c r="F375" s="163"/>
      <c r="G375" s="163"/>
      <c r="H375" s="239"/>
      <c r="I375" s="240">
        <v>0</v>
      </c>
      <c r="J375" s="168" t="s">
        <v>327</v>
      </c>
      <c r="K375" s="102"/>
      <c r="L375" s="102"/>
      <c r="M375" s="102"/>
      <c r="N375" s="102"/>
      <c r="O375" s="102"/>
      <c r="P375" s="102"/>
    </row>
    <row r="376" spans="1:16" ht="17.45" customHeight="1" x14ac:dyDescent="0.25">
      <c r="A376" s="194">
        <v>231</v>
      </c>
      <c r="B376" s="163"/>
      <c r="C376" s="164"/>
      <c r="D376" s="238">
        <v>5021</v>
      </c>
      <c r="E376" s="163"/>
      <c r="F376" s="163"/>
      <c r="G376" s="163"/>
      <c r="H376" s="239"/>
      <c r="I376" s="240">
        <v>41000</v>
      </c>
      <c r="J376" s="168" t="s">
        <v>328</v>
      </c>
      <c r="K376" s="102"/>
      <c r="L376" s="102"/>
      <c r="M376" s="102"/>
      <c r="N376" s="102"/>
      <c r="O376" s="102"/>
      <c r="P376" s="102"/>
    </row>
    <row r="377" spans="1:16" ht="17.45" customHeight="1" x14ac:dyDescent="0.25">
      <c r="A377" s="194">
        <v>231</v>
      </c>
      <c r="B377" s="163"/>
      <c r="C377" s="164"/>
      <c r="D377" s="238">
        <v>5031</v>
      </c>
      <c r="E377" s="163"/>
      <c r="F377" s="163"/>
      <c r="G377" s="163"/>
      <c r="H377" s="239"/>
      <c r="I377" s="240">
        <v>260000</v>
      </c>
      <c r="J377" s="245" t="s">
        <v>329</v>
      </c>
      <c r="K377" s="102"/>
      <c r="L377" s="102"/>
      <c r="M377" s="102"/>
      <c r="N377" s="102"/>
      <c r="O377" s="102"/>
      <c r="P377" s="102"/>
    </row>
    <row r="378" spans="1:16" ht="17.45" customHeight="1" x14ac:dyDescent="0.25">
      <c r="A378" s="194">
        <v>231</v>
      </c>
      <c r="B378" s="163"/>
      <c r="C378" s="164"/>
      <c r="D378" s="238">
        <v>5031</v>
      </c>
      <c r="E378" s="163">
        <v>13101</v>
      </c>
      <c r="F378" s="163"/>
      <c r="G378" s="163"/>
      <c r="H378" s="239"/>
      <c r="I378" s="240">
        <v>17000</v>
      </c>
      <c r="J378" s="168" t="s">
        <v>330</v>
      </c>
      <c r="K378" s="102"/>
      <c r="L378" s="102"/>
      <c r="M378" s="102"/>
      <c r="N378" s="102"/>
      <c r="O378" s="102"/>
      <c r="P378" s="102"/>
    </row>
    <row r="379" spans="1:16" ht="17.45" customHeight="1" thickBot="1" x14ac:dyDescent="0.3">
      <c r="A379" s="376" t="s">
        <v>144</v>
      </c>
      <c r="B379" s="377"/>
      <c r="C379" s="377"/>
      <c r="D379" s="377"/>
      <c r="E379" s="377"/>
      <c r="F379" s="377"/>
      <c r="G379" s="378"/>
      <c r="H379" s="312">
        <f>H357+H359+H361+H363+H365+H367+H369</f>
        <v>0</v>
      </c>
      <c r="I379" s="313">
        <f>I357+I359+I361+I363+I365+I367+I369</f>
        <v>2533900</v>
      </c>
      <c r="J379" s="125" t="s">
        <v>145</v>
      </c>
      <c r="K379" s="102"/>
      <c r="L379" s="102"/>
      <c r="M379" s="102"/>
      <c r="N379" s="102"/>
      <c r="O379" s="102"/>
      <c r="P379" s="102"/>
    </row>
    <row r="380" spans="1:16" ht="26.25" customHeight="1" x14ac:dyDescent="0.3">
      <c r="A380" s="357" t="s">
        <v>442</v>
      </c>
      <c r="B380" s="357"/>
      <c r="C380" s="357"/>
      <c r="D380" s="357"/>
      <c r="E380" s="357"/>
      <c r="F380" s="357"/>
      <c r="G380" s="357"/>
      <c r="H380" s="357"/>
      <c r="I380" s="357"/>
      <c r="J380" s="357"/>
      <c r="K380" s="357"/>
      <c r="L380" s="357"/>
      <c r="M380" s="357"/>
      <c r="N380" s="357"/>
      <c r="O380" s="357"/>
      <c r="P380" s="357"/>
    </row>
    <row r="381" spans="1:16" ht="18" customHeight="1" x14ac:dyDescent="0.25">
      <c r="A381" s="359" t="s">
        <v>84</v>
      </c>
      <c r="B381" s="359"/>
      <c r="C381" s="359"/>
      <c r="D381" s="359"/>
      <c r="E381" s="102"/>
      <c r="F381" s="379" t="s">
        <v>180</v>
      </c>
      <c r="G381" s="379"/>
      <c r="H381" s="379"/>
      <c r="I381" s="379"/>
      <c r="J381" s="103"/>
      <c r="K381" s="102"/>
      <c r="L381" s="102"/>
      <c r="M381" s="102"/>
      <c r="N381" s="102"/>
      <c r="O381" s="102"/>
      <c r="P381" s="102"/>
    </row>
    <row r="382" spans="1:16" ht="18" customHeight="1" x14ac:dyDescent="0.25">
      <c r="A382" s="361" t="s">
        <v>181</v>
      </c>
      <c r="B382" s="361"/>
      <c r="C382" s="361"/>
      <c r="D382" s="361"/>
      <c r="E382" s="361"/>
      <c r="F382" s="361"/>
      <c r="G382" s="361"/>
      <c r="H382" s="361"/>
      <c r="I382" s="361"/>
      <c r="J382" s="104" t="s">
        <v>87</v>
      </c>
      <c r="K382" s="102"/>
      <c r="L382" s="102"/>
      <c r="M382" s="102"/>
      <c r="N382" s="102"/>
      <c r="O382" s="102"/>
      <c r="P382" s="102"/>
    </row>
    <row r="383" spans="1:16" ht="18" customHeight="1" thickBot="1" x14ac:dyDescent="0.3">
      <c r="A383" s="362" t="s">
        <v>127</v>
      </c>
      <c r="B383" s="36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</row>
    <row r="384" spans="1:16" ht="26.25" customHeight="1" x14ac:dyDescent="0.25">
      <c r="A384" s="363" t="s">
        <v>90</v>
      </c>
      <c r="B384" s="364"/>
      <c r="C384" s="365"/>
      <c r="D384" s="366" t="s">
        <v>331</v>
      </c>
      <c r="E384" s="367"/>
      <c r="F384" s="366" t="s">
        <v>92</v>
      </c>
      <c r="G384" s="367"/>
      <c r="H384" s="366" t="s">
        <v>93</v>
      </c>
      <c r="I384" s="367"/>
      <c r="J384" s="368" t="s">
        <v>94</v>
      </c>
      <c r="K384" s="102"/>
      <c r="L384" s="102"/>
      <c r="M384" s="102"/>
      <c r="N384" s="102"/>
      <c r="O384" s="102"/>
      <c r="P384" s="102"/>
    </row>
    <row r="385" spans="1:16" ht="18" customHeight="1" thickBot="1" x14ac:dyDescent="0.3">
      <c r="A385" s="105" t="s">
        <v>95</v>
      </c>
      <c r="B385" s="106" t="s">
        <v>96</v>
      </c>
      <c r="C385" s="106" t="s">
        <v>97</v>
      </c>
      <c r="D385" s="106" t="s">
        <v>98</v>
      </c>
      <c r="E385" s="106" t="s">
        <v>99</v>
      </c>
      <c r="F385" s="106" t="s">
        <v>100</v>
      </c>
      <c r="G385" s="106" t="s">
        <v>101</v>
      </c>
      <c r="H385" s="107" t="s">
        <v>183</v>
      </c>
      <c r="I385" s="107" t="s">
        <v>184</v>
      </c>
      <c r="J385" s="369"/>
      <c r="K385" s="102"/>
      <c r="L385" s="102"/>
      <c r="M385" s="102"/>
      <c r="N385" s="102"/>
      <c r="O385" s="102"/>
      <c r="P385" s="102"/>
    </row>
    <row r="386" spans="1:16" ht="18" customHeight="1" thickTop="1" x14ac:dyDescent="0.25">
      <c r="A386" s="194">
        <v>231</v>
      </c>
      <c r="B386" s="163"/>
      <c r="C386" s="164">
        <v>3745</v>
      </c>
      <c r="D386" s="238">
        <v>5031</v>
      </c>
      <c r="E386" s="163"/>
      <c r="F386" s="163"/>
      <c r="G386" s="163"/>
      <c r="H386" s="239"/>
      <c r="I386" s="240">
        <v>0</v>
      </c>
      <c r="J386" s="168" t="s">
        <v>332</v>
      </c>
      <c r="K386" s="102"/>
      <c r="L386" s="102"/>
      <c r="M386" s="102"/>
      <c r="N386" s="102"/>
      <c r="O386" s="102"/>
      <c r="P386" s="102"/>
    </row>
    <row r="387" spans="1:16" ht="18" customHeight="1" x14ac:dyDescent="0.25">
      <c r="A387" s="194">
        <v>231</v>
      </c>
      <c r="B387" s="163"/>
      <c r="C387" s="164"/>
      <c r="D387" s="238">
        <v>5031</v>
      </c>
      <c r="E387" s="163"/>
      <c r="F387" s="163"/>
      <c r="G387" s="163"/>
      <c r="H387" s="239"/>
      <c r="I387" s="240"/>
      <c r="J387" s="168" t="s">
        <v>333</v>
      </c>
      <c r="K387" s="102"/>
      <c r="L387" s="102"/>
      <c r="M387" s="102"/>
      <c r="N387" s="102"/>
      <c r="O387" s="102"/>
      <c r="P387" s="102"/>
    </row>
    <row r="388" spans="1:16" ht="18" customHeight="1" x14ac:dyDescent="0.25">
      <c r="A388" s="194">
        <v>231</v>
      </c>
      <c r="B388" s="163"/>
      <c r="C388" s="164"/>
      <c r="D388" s="238">
        <v>5031</v>
      </c>
      <c r="E388" s="163"/>
      <c r="F388" s="163"/>
      <c r="G388" s="163"/>
      <c r="H388" s="239"/>
      <c r="I388" s="240"/>
      <c r="J388" s="168" t="s">
        <v>334</v>
      </c>
      <c r="K388" s="102"/>
      <c r="L388" s="102"/>
      <c r="M388" s="102"/>
      <c r="N388" s="102"/>
      <c r="O388" s="102"/>
      <c r="P388" s="102"/>
    </row>
    <row r="389" spans="1:16" ht="18" customHeight="1" x14ac:dyDescent="0.25">
      <c r="A389" s="194">
        <v>231</v>
      </c>
      <c r="B389" s="163"/>
      <c r="C389" s="164"/>
      <c r="D389" s="238">
        <v>5032</v>
      </c>
      <c r="E389" s="163"/>
      <c r="F389" s="163"/>
      <c r="G389" s="163"/>
      <c r="H389" s="239"/>
      <c r="I389" s="240">
        <v>94000</v>
      </c>
      <c r="J389" s="245" t="s">
        <v>335</v>
      </c>
      <c r="K389" s="102"/>
      <c r="L389" s="102"/>
      <c r="M389" s="102"/>
      <c r="N389" s="102"/>
      <c r="O389" s="102"/>
      <c r="P389" s="102"/>
    </row>
    <row r="390" spans="1:16" ht="18" customHeight="1" x14ac:dyDescent="0.25">
      <c r="A390" s="194">
        <v>231</v>
      </c>
      <c r="B390" s="163"/>
      <c r="C390" s="164"/>
      <c r="D390" s="238">
        <v>5032</v>
      </c>
      <c r="E390" s="163">
        <v>13101</v>
      </c>
      <c r="F390" s="163"/>
      <c r="G390" s="163"/>
      <c r="H390" s="239"/>
      <c r="I390" s="240">
        <v>6000</v>
      </c>
      <c r="J390" s="245" t="s">
        <v>336</v>
      </c>
      <c r="K390" s="102"/>
      <c r="L390" s="102"/>
      <c r="M390" s="102"/>
      <c r="N390" s="102"/>
      <c r="O390" s="102"/>
      <c r="P390" s="102"/>
    </row>
    <row r="391" spans="1:16" ht="18" customHeight="1" x14ac:dyDescent="0.25">
      <c r="A391" s="194">
        <v>231</v>
      </c>
      <c r="B391" s="163"/>
      <c r="C391" s="164"/>
      <c r="D391" s="238">
        <v>5032</v>
      </c>
      <c r="E391" s="163"/>
      <c r="F391" s="163"/>
      <c r="G391" s="163"/>
      <c r="H391" s="270"/>
      <c r="I391" s="240">
        <v>0</v>
      </c>
      <c r="J391" s="168" t="s">
        <v>337</v>
      </c>
      <c r="K391" s="102"/>
      <c r="L391" s="102"/>
      <c r="M391" s="102"/>
      <c r="N391" s="102"/>
      <c r="O391" s="102"/>
      <c r="P391" s="102"/>
    </row>
    <row r="392" spans="1:16" ht="18" customHeight="1" x14ac:dyDescent="0.25">
      <c r="A392" s="194">
        <v>231</v>
      </c>
      <c r="B392" s="163"/>
      <c r="C392" s="164"/>
      <c r="D392" s="238">
        <v>5032</v>
      </c>
      <c r="E392" s="163"/>
      <c r="F392" s="163"/>
      <c r="G392" s="163"/>
      <c r="H392" s="239"/>
      <c r="I392" s="240"/>
      <c r="J392" s="168" t="s">
        <v>338</v>
      </c>
      <c r="K392" s="102"/>
      <c r="L392" s="102"/>
      <c r="M392" s="102"/>
      <c r="N392" s="102"/>
      <c r="O392" s="102"/>
      <c r="P392" s="102"/>
    </row>
    <row r="393" spans="1:16" ht="18" customHeight="1" x14ac:dyDescent="0.25">
      <c r="A393" s="194">
        <v>231</v>
      </c>
      <c r="B393" s="163"/>
      <c r="C393" s="164"/>
      <c r="D393" s="238">
        <v>5032</v>
      </c>
      <c r="E393" s="163"/>
      <c r="F393" s="163"/>
      <c r="G393" s="163"/>
      <c r="H393" s="239"/>
      <c r="I393" s="240"/>
      <c r="J393" s="168" t="s">
        <v>337</v>
      </c>
      <c r="K393" s="102"/>
      <c r="L393" s="102"/>
      <c r="M393" s="102"/>
      <c r="N393" s="102"/>
      <c r="O393" s="102"/>
      <c r="P393" s="102"/>
    </row>
    <row r="394" spans="1:16" ht="18" customHeight="1" x14ac:dyDescent="0.25">
      <c r="A394" s="194">
        <v>231</v>
      </c>
      <c r="B394" s="163"/>
      <c r="C394" s="290"/>
      <c r="D394" s="238">
        <v>5038</v>
      </c>
      <c r="E394" s="163"/>
      <c r="F394" s="163"/>
      <c r="G394" s="163"/>
      <c r="H394" s="239"/>
      <c r="I394" s="240">
        <v>5000</v>
      </c>
      <c r="J394" s="168" t="s">
        <v>339</v>
      </c>
      <c r="K394" s="102"/>
      <c r="L394" s="102"/>
      <c r="M394" s="102"/>
      <c r="N394" s="102"/>
      <c r="O394" s="102"/>
      <c r="P394" s="102"/>
    </row>
    <row r="395" spans="1:16" ht="18" customHeight="1" x14ac:dyDescent="0.25">
      <c r="A395" s="194">
        <v>231</v>
      </c>
      <c r="B395" s="163"/>
      <c r="C395" s="164"/>
      <c r="D395" s="238">
        <v>5132</v>
      </c>
      <c r="E395" s="163"/>
      <c r="F395" s="163"/>
      <c r="G395" s="163"/>
      <c r="H395" s="239"/>
      <c r="I395" s="240">
        <v>9000</v>
      </c>
      <c r="J395" s="168" t="s">
        <v>340</v>
      </c>
      <c r="K395" s="102"/>
      <c r="L395" s="102"/>
      <c r="M395" s="102"/>
      <c r="N395" s="102"/>
      <c r="O395" s="102"/>
      <c r="P395" s="102"/>
    </row>
    <row r="396" spans="1:16" ht="18" customHeight="1" x14ac:dyDescent="0.25">
      <c r="A396" s="194">
        <v>231</v>
      </c>
      <c r="B396" s="163"/>
      <c r="C396" s="164"/>
      <c r="D396" s="238">
        <v>5137</v>
      </c>
      <c r="E396" s="163"/>
      <c r="F396" s="163"/>
      <c r="G396" s="163"/>
      <c r="H396" s="239"/>
      <c r="I396" s="240">
        <v>5000</v>
      </c>
      <c r="J396" s="168" t="s">
        <v>341</v>
      </c>
      <c r="K396" s="102"/>
      <c r="L396" s="102"/>
      <c r="M396" s="102"/>
      <c r="N396" s="102"/>
      <c r="O396" s="102"/>
      <c r="P396" s="102"/>
    </row>
    <row r="397" spans="1:16" ht="18" customHeight="1" x14ac:dyDescent="0.25">
      <c r="A397" s="194">
        <v>231</v>
      </c>
      <c r="B397" s="163"/>
      <c r="C397" s="164"/>
      <c r="D397" s="238">
        <v>5139</v>
      </c>
      <c r="E397" s="163"/>
      <c r="F397" s="163"/>
      <c r="G397" s="163"/>
      <c r="H397" s="239"/>
      <c r="I397" s="240">
        <v>20000</v>
      </c>
      <c r="J397" s="168" t="s">
        <v>342</v>
      </c>
      <c r="K397" s="102"/>
      <c r="L397" s="102"/>
      <c r="M397" s="102"/>
      <c r="N397" s="102"/>
      <c r="O397" s="102"/>
      <c r="P397" s="102"/>
    </row>
    <row r="398" spans="1:16" ht="18" customHeight="1" x14ac:dyDescent="0.25">
      <c r="A398" s="194">
        <v>231</v>
      </c>
      <c r="B398" s="163"/>
      <c r="C398" s="164"/>
      <c r="D398" s="238">
        <v>5156</v>
      </c>
      <c r="E398" s="163"/>
      <c r="F398" s="163"/>
      <c r="G398" s="163"/>
      <c r="H398" s="239"/>
      <c r="I398" s="240">
        <v>35000</v>
      </c>
      <c r="J398" s="168" t="s">
        <v>343</v>
      </c>
      <c r="K398" s="102"/>
      <c r="L398" s="102"/>
      <c r="M398" s="102"/>
      <c r="N398" s="102"/>
      <c r="O398" s="102"/>
      <c r="P398" s="102"/>
    </row>
    <row r="399" spans="1:16" ht="18" customHeight="1" x14ac:dyDescent="0.25">
      <c r="A399" s="194">
        <v>231</v>
      </c>
      <c r="B399" s="163"/>
      <c r="C399" s="164"/>
      <c r="D399" s="238">
        <v>5163</v>
      </c>
      <c r="E399" s="163"/>
      <c r="F399" s="163"/>
      <c r="G399" s="163"/>
      <c r="H399" s="239"/>
      <c r="I399" s="240">
        <v>4000</v>
      </c>
      <c r="J399" s="168" t="s">
        <v>344</v>
      </c>
      <c r="K399" s="102"/>
      <c r="L399" s="102"/>
      <c r="M399" s="102"/>
      <c r="N399" s="102"/>
      <c r="O399" s="102"/>
      <c r="P399" s="102"/>
    </row>
    <row r="400" spans="1:16" ht="18" customHeight="1" x14ac:dyDescent="0.25">
      <c r="A400" s="194">
        <v>231</v>
      </c>
      <c r="B400" s="163"/>
      <c r="C400" s="164"/>
      <c r="D400" s="238">
        <v>5167</v>
      </c>
      <c r="E400" s="163"/>
      <c r="F400" s="163"/>
      <c r="G400" s="163"/>
      <c r="H400" s="239"/>
      <c r="I400" s="240">
        <v>5000</v>
      </c>
      <c r="J400" s="168" t="s">
        <v>345</v>
      </c>
      <c r="K400" s="102"/>
      <c r="L400" s="102"/>
      <c r="M400" s="102"/>
      <c r="N400" s="102"/>
      <c r="O400" s="102"/>
      <c r="P400" s="102"/>
    </row>
    <row r="401" spans="1:17" ht="18" customHeight="1" x14ac:dyDescent="0.25">
      <c r="A401" s="195">
        <v>231</v>
      </c>
      <c r="B401" s="196"/>
      <c r="C401" s="204"/>
      <c r="D401" s="238">
        <v>5169</v>
      </c>
      <c r="E401" s="163"/>
      <c r="F401" s="163"/>
      <c r="G401" s="163"/>
      <c r="H401" s="244"/>
      <c r="I401" s="240">
        <v>160000</v>
      </c>
      <c r="J401" s="168" t="s">
        <v>346</v>
      </c>
      <c r="K401" s="102"/>
      <c r="L401" s="102"/>
      <c r="M401" s="102"/>
      <c r="N401" s="102"/>
      <c r="O401" s="102"/>
      <c r="P401" s="102"/>
    </row>
    <row r="402" spans="1:17" ht="18" customHeight="1" x14ac:dyDescent="0.25">
      <c r="A402" s="194">
        <v>231</v>
      </c>
      <c r="B402" s="163"/>
      <c r="C402" s="164"/>
      <c r="D402" s="238">
        <v>5171</v>
      </c>
      <c r="E402" s="163"/>
      <c r="F402" s="163"/>
      <c r="G402" s="163"/>
      <c r="H402" s="244"/>
      <c r="I402" s="240">
        <v>20000</v>
      </c>
      <c r="J402" s="168" t="s">
        <v>347</v>
      </c>
      <c r="K402" s="102"/>
      <c r="L402" s="102"/>
      <c r="M402" s="102"/>
      <c r="N402" s="102"/>
      <c r="O402" s="102"/>
      <c r="P402" s="102"/>
      <c r="Q402" s="211"/>
    </row>
    <row r="403" spans="1:17" ht="18" customHeight="1" x14ac:dyDescent="0.25">
      <c r="A403" s="163">
        <v>231</v>
      </c>
      <c r="B403" s="163"/>
      <c r="C403" s="164"/>
      <c r="D403" s="238">
        <v>5175</v>
      </c>
      <c r="E403" s="163"/>
      <c r="F403" s="163"/>
      <c r="G403" s="163"/>
      <c r="H403" s="239"/>
      <c r="I403" s="240">
        <v>1900</v>
      </c>
      <c r="J403" s="168" t="s">
        <v>348</v>
      </c>
      <c r="K403" s="102"/>
      <c r="L403" s="102"/>
      <c r="M403" s="102"/>
      <c r="N403" s="102"/>
      <c r="O403" s="102"/>
      <c r="P403" s="102"/>
      <c r="Q403" s="211"/>
    </row>
    <row r="404" spans="1:17" ht="18" customHeight="1" x14ac:dyDescent="0.25">
      <c r="A404" s="272">
        <v>231</v>
      </c>
      <c r="B404" s="234"/>
      <c r="C404" s="233"/>
      <c r="D404" s="252">
        <v>5424</v>
      </c>
      <c r="E404" s="196"/>
      <c r="F404" s="196"/>
      <c r="G404" s="196"/>
      <c r="H404" s="314"/>
      <c r="I404" s="254">
        <v>5000</v>
      </c>
      <c r="J404" s="203" t="s">
        <v>349</v>
      </c>
      <c r="K404" s="102"/>
      <c r="L404" s="102"/>
      <c r="M404" s="102"/>
      <c r="N404" s="102"/>
      <c r="O404" s="102"/>
      <c r="P404" s="102"/>
    </row>
    <row r="405" spans="1:17" ht="18" customHeight="1" x14ac:dyDescent="0.25">
      <c r="A405" s="255">
        <v>231</v>
      </c>
      <c r="B405" s="232"/>
      <c r="C405" s="236"/>
      <c r="D405" s="238">
        <v>5424</v>
      </c>
      <c r="E405" s="232"/>
      <c r="F405" s="232"/>
      <c r="G405" s="232"/>
      <c r="H405" s="285"/>
      <c r="I405" s="240">
        <v>0</v>
      </c>
      <c r="J405" s="203" t="s">
        <v>350</v>
      </c>
      <c r="K405" s="102"/>
      <c r="L405" s="102"/>
      <c r="M405" s="102"/>
      <c r="N405" s="102"/>
      <c r="O405" s="102"/>
      <c r="P405" s="102"/>
    </row>
    <row r="406" spans="1:17" ht="18" customHeight="1" x14ac:dyDescent="0.25">
      <c r="A406" s="194">
        <v>231</v>
      </c>
      <c r="B406" s="163"/>
      <c r="C406" s="164"/>
      <c r="D406" s="238">
        <v>5424</v>
      </c>
      <c r="E406" s="163"/>
      <c r="F406" s="163"/>
      <c r="G406" s="163"/>
      <c r="H406" s="239"/>
      <c r="I406" s="240">
        <v>0</v>
      </c>
      <c r="J406" s="203" t="s">
        <v>351</v>
      </c>
      <c r="K406" s="102"/>
      <c r="L406" s="102"/>
      <c r="M406" s="102"/>
      <c r="N406" s="102"/>
      <c r="O406" s="102"/>
      <c r="P406" s="102"/>
    </row>
    <row r="407" spans="1:17" ht="18" customHeight="1" x14ac:dyDescent="0.25">
      <c r="A407" s="161">
        <v>231</v>
      </c>
      <c r="B407" s="157"/>
      <c r="C407" s="150">
        <v>5212</v>
      </c>
      <c r="D407" s="150"/>
      <c r="E407" s="157"/>
      <c r="F407" s="157"/>
      <c r="G407" s="157"/>
      <c r="H407" s="151">
        <f>H408</f>
        <v>0</v>
      </c>
      <c r="I407" s="151">
        <f>I408</f>
        <v>5000</v>
      </c>
      <c r="J407" s="152" t="s">
        <v>352</v>
      </c>
      <c r="K407" s="102"/>
      <c r="L407" s="102"/>
      <c r="M407" s="102"/>
      <c r="N407" s="102"/>
      <c r="O407" s="102"/>
      <c r="P407" s="102"/>
    </row>
    <row r="408" spans="1:17" ht="18" customHeight="1" x14ac:dyDescent="0.25">
      <c r="A408" s="194">
        <v>231</v>
      </c>
      <c r="B408" s="163"/>
      <c r="C408" s="164"/>
      <c r="D408" s="238">
        <v>5901</v>
      </c>
      <c r="E408" s="163"/>
      <c r="F408" s="163"/>
      <c r="G408" s="163"/>
      <c r="H408" s="239"/>
      <c r="I408" s="240">
        <v>5000</v>
      </c>
      <c r="J408" s="168" t="s">
        <v>353</v>
      </c>
      <c r="K408" s="102"/>
      <c r="L408" s="102"/>
      <c r="M408" s="102"/>
      <c r="N408" s="102"/>
      <c r="O408" s="102"/>
      <c r="P408" s="102"/>
    </row>
    <row r="409" spans="1:17" ht="18" customHeight="1" thickBot="1" x14ac:dyDescent="0.3">
      <c r="A409" s="380" t="s">
        <v>144</v>
      </c>
      <c r="B409" s="381"/>
      <c r="C409" s="381"/>
      <c r="D409" s="381"/>
      <c r="E409" s="381"/>
      <c r="F409" s="381"/>
      <c r="G409" s="382"/>
      <c r="H409" s="315">
        <f>H407</f>
        <v>0</v>
      </c>
      <c r="I409" s="316">
        <f>I407</f>
        <v>5000</v>
      </c>
      <c r="J409" s="248" t="s">
        <v>145</v>
      </c>
      <c r="K409" s="102"/>
      <c r="L409" s="102"/>
      <c r="M409" s="102"/>
      <c r="N409" s="102"/>
      <c r="O409" s="102"/>
      <c r="P409" s="102"/>
    </row>
    <row r="410" spans="1:17" ht="18" customHeight="1" x14ac:dyDescent="0.25">
      <c r="A410" s="145"/>
      <c r="B410" s="145"/>
      <c r="C410" s="145"/>
      <c r="D410" s="145"/>
      <c r="E410" s="145"/>
      <c r="F410" s="145"/>
      <c r="G410" s="145"/>
      <c r="H410" s="317"/>
      <c r="I410" s="318"/>
      <c r="J410" s="137"/>
      <c r="K410" s="102"/>
      <c r="L410" s="102"/>
      <c r="M410" s="102"/>
      <c r="N410" s="102"/>
      <c r="O410" s="102"/>
      <c r="P410" s="102"/>
    </row>
    <row r="411" spans="1:17" ht="26.25" customHeight="1" x14ac:dyDescent="0.3">
      <c r="A411" s="357" t="s">
        <v>442</v>
      </c>
      <c r="B411" s="357"/>
      <c r="C411" s="357"/>
      <c r="D411" s="357"/>
      <c r="E411" s="357"/>
      <c r="F411" s="357"/>
      <c r="G411" s="357"/>
      <c r="H411" s="357"/>
      <c r="I411" s="357"/>
      <c r="J411" s="357"/>
      <c r="K411" s="357"/>
      <c r="L411" s="357"/>
      <c r="M411" s="357"/>
      <c r="N411" s="357"/>
      <c r="O411" s="357"/>
      <c r="P411" s="357"/>
    </row>
    <row r="412" spans="1:17" ht="18" customHeight="1" x14ac:dyDescent="0.25">
      <c r="A412" s="359" t="s">
        <v>84</v>
      </c>
      <c r="B412" s="359"/>
      <c r="C412" s="359"/>
      <c r="D412" s="359"/>
      <c r="E412" s="102"/>
      <c r="F412" s="379" t="s">
        <v>180</v>
      </c>
      <c r="G412" s="379"/>
      <c r="H412" s="379"/>
      <c r="I412" s="379"/>
      <c r="J412" s="103"/>
      <c r="K412" s="102"/>
      <c r="L412" s="102"/>
      <c r="M412" s="102"/>
      <c r="N412" s="102"/>
      <c r="O412" s="102"/>
      <c r="P412" s="102"/>
    </row>
    <row r="413" spans="1:17" ht="18" customHeight="1" x14ac:dyDescent="0.25">
      <c r="A413" s="361" t="s">
        <v>181</v>
      </c>
      <c r="B413" s="361"/>
      <c r="C413" s="361"/>
      <c r="D413" s="361"/>
      <c r="E413" s="361"/>
      <c r="F413" s="361"/>
      <c r="G413" s="361"/>
      <c r="H413" s="361"/>
      <c r="I413" s="361"/>
      <c r="J413" s="104" t="s">
        <v>87</v>
      </c>
      <c r="K413" s="102"/>
      <c r="L413" s="102"/>
      <c r="M413" s="102"/>
      <c r="N413" s="102"/>
      <c r="O413" s="102"/>
      <c r="P413" s="102"/>
    </row>
    <row r="414" spans="1:17" ht="18" customHeight="1" thickBot="1" x14ac:dyDescent="0.3">
      <c r="A414" s="362" t="s">
        <v>127</v>
      </c>
      <c r="B414" s="36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</row>
    <row r="415" spans="1:17" ht="26.25" customHeight="1" x14ac:dyDescent="0.25">
      <c r="A415" s="363" t="s">
        <v>90</v>
      </c>
      <c r="B415" s="364"/>
      <c r="C415" s="365"/>
      <c r="D415" s="366" t="s">
        <v>91</v>
      </c>
      <c r="E415" s="367"/>
      <c r="F415" s="366" t="s">
        <v>92</v>
      </c>
      <c r="G415" s="367"/>
      <c r="H415" s="366" t="s">
        <v>93</v>
      </c>
      <c r="I415" s="367"/>
      <c r="J415" s="368" t="s">
        <v>94</v>
      </c>
      <c r="K415" s="102"/>
      <c r="L415" s="102"/>
      <c r="M415" s="102"/>
      <c r="N415" s="102"/>
      <c r="O415" s="102"/>
      <c r="P415" s="102"/>
    </row>
    <row r="416" spans="1:17" ht="18" customHeight="1" thickBot="1" x14ac:dyDescent="0.3">
      <c r="A416" s="105" t="s">
        <v>95</v>
      </c>
      <c r="B416" s="106" t="s">
        <v>96</v>
      </c>
      <c r="C416" s="106" t="s">
        <v>97</v>
      </c>
      <c r="D416" s="106" t="s">
        <v>98</v>
      </c>
      <c r="E416" s="106" t="s">
        <v>99</v>
      </c>
      <c r="F416" s="106" t="s">
        <v>100</v>
      </c>
      <c r="G416" s="106" t="s">
        <v>101</v>
      </c>
      <c r="H416" s="107" t="s">
        <v>183</v>
      </c>
      <c r="I416" s="107" t="s">
        <v>184</v>
      </c>
      <c r="J416" s="369"/>
      <c r="K416" s="102"/>
      <c r="L416" s="102"/>
      <c r="M416" s="102"/>
      <c r="N416" s="102"/>
      <c r="O416" s="102"/>
      <c r="P416" s="102"/>
    </row>
    <row r="417" spans="1:16" ht="17.45" customHeight="1" thickTop="1" x14ac:dyDescent="0.25">
      <c r="A417" s="161">
        <v>231</v>
      </c>
      <c r="B417" s="157"/>
      <c r="C417" s="150">
        <v>5512</v>
      </c>
      <c r="D417" s="150"/>
      <c r="E417" s="157"/>
      <c r="F417" s="157"/>
      <c r="G417" s="157"/>
      <c r="H417" s="151">
        <f>H418+H419+H420+H421+H422+H423+H424+H425+H426+H427+H428+H429+H430+H431+H432+H433+H434</f>
        <v>0</v>
      </c>
      <c r="I417" s="151">
        <f>I418+I419+I420+I421+I422+I423+I424+I425+I426+I427+I428+I429+I430+I431+I432+I433+I434</f>
        <v>500000</v>
      </c>
      <c r="J417" s="288" t="s">
        <v>173</v>
      </c>
      <c r="K417" s="102"/>
      <c r="L417" s="102"/>
      <c r="M417" s="102"/>
      <c r="N417" s="102"/>
      <c r="O417" s="102"/>
      <c r="P417" s="102"/>
    </row>
    <row r="418" spans="1:16" ht="17.45" customHeight="1" x14ac:dyDescent="0.25">
      <c r="A418" s="194">
        <v>231</v>
      </c>
      <c r="B418" s="163"/>
      <c r="C418" s="164"/>
      <c r="D418" s="238">
        <v>5019</v>
      </c>
      <c r="E418" s="163"/>
      <c r="F418" s="163"/>
      <c r="G418" s="163"/>
      <c r="H418" s="239"/>
      <c r="I418" s="240">
        <v>5000</v>
      </c>
      <c r="J418" s="168" t="s">
        <v>354</v>
      </c>
      <c r="K418" s="102"/>
      <c r="L418" s="102"/>
      <c r="M418" s="102"/>
      <c r="N418" s="102"/>
      <c r="O418" s="102"/>
      <c r="P418" s="102"/>
    </row>
    <row r="419" spans="1:16" ht="17.45" customHeight="1" x14ac:dyDescent="0.25">
      <c r="A419" s="194">
        <v>231</v>
      </c>
      <c r="B419" s="163"/>
      <c r="C419" s="164"/>
      <c r="D419" s="238">
        <v>5021</v>
      </c>
      <c r="E419" s="163"/>
      <c r="F419" s="163"/>
      <c r="G419" s="163"/>
      <c r="H419" s="239"/>
      <c r="I419" s="240">
        <v>44000</v>
      </c>
      <c r="J419" s="168" t="s">
        <v>355</v>
      </c>
      <c r="K419" s="102"/>
      <c r="L419" s="102"/>
      <c r="M419" s="102"/>
      <c r="N419" s="102"/>
      <c r="O419" s="102"/>
      <c r="P419" s="102"/>
    </row>
    <row r="420" spans="1:16" ht="17.45" customHeight="1" x14ac:dyDescent="0.25">
      <c r="A420" s="194">
        <v>231</v>
      </c>
      <c r="B420" s="163"/>
      <c r="C420" s="164"/>
      <c r="D420" s="238">
        <v>5132</v>
      </c>
      <c r="E420" s="163"/>
      <c r="F420" s="163"/>
      <c r="G420" s="163"/>
      <c r="H420" s="239"/>
      <c r="I420" s="240">
        <v>5000</v>
      </c>
      <c r="J420" s="168" t="s">
        <v>356</v>
      </c>
      <c r="K420" s="102"/>
      <c r="L420" s="102"/>
      <c r="M420" s="102"/>
      <c r="N420" s="102"/>
      <c r="O420" s="102"/>
      <c r="P420" s="102"/>
    </row>
    <row r="421" spans="1:16" ht="17.45" customHeight="1" x14ac:dyDescent="0.25">
      <c r="A421" s="194">
        <v>231</v>
      </c>
      <c r="B421" s="163"/>
      <c r="C421" s="164"/>
      <c r="D421" s="238">
        <v>5134</v>
      </c>
      <c r="E421" s="163"/>
      <c r="F421" s="163"/>
      <c r="G421" s="163"/>
      <c r="H421" s="239"/>
      <c r="I421" s="240">
        <v>15000</v>
      </c>
      <c r="J421" s="168" t="s">
        <v>357</v>
      </c>
      <c r="K421" s="102"/>
      <c r="L421" s="102"/>
      <c r="M421" s="102"/>
      <c r="N421" s="102"/>
      <c r="O421" s="102"/>
      <c r="P421" s="102"/>
    </row>
    <row r="422" spans="1:16" ht="17.45" customHeight="1" x14ac:dyDescent="0.25">
      <c r="A422" s="194">
        <v>231</v>
      </c>
      <c r="B422" s="163"/>
      <c r="C422" s="164"/>
      <c r="D422" s="238">
        <v>5137</v>
      </c>
      <c r="E422" s="163"/>
      <c r="F422" s="163"/>
      <c r="G422" s="163"/>
      <c r="H422" s="239"/>
      <c r="I422" s="240">
        <v>50000</v>
      </c>
      <c r="J422" s="245" t="s">
        <v>358</v>
      </c>
      <c r="K422" s="102"/>
      <c r="L422" s="102"/>
      <c r="M422" s="102"/>
      <c r="N422" s="102"/>
      <c r="O422" s="102"/>
      <c r="P422" s="102"/>
    </row>
    <row r="423" spans="1:16" ht="17.45" customHeight="1" x14ac:dyDescent="0.25">
      <c r="A423" s="194">
        <v>231</v>
      </c>
      <c r="B423" s="163"/>
      <c r="C423" s="164"/>
      <c r="D423" s="238">
        <v>5139</v>
      </c>
      <c r="E423" s="163"/>
      <c r="F423" s="163"/>
      <c r="G423" s="163"/>
      <c r="H423" s="239"/>
      <c r="I423" s="240">
        <v>20000</v>
      </c>
      <c r="J423" s="168" t="s">
        <v>359</v>
      </c>
      <c r="K423" s="102"/>
      <c r="L423" s="102"/>
      <c r="M423" s="102"/>
      <c r="N423" s="102"/>
      <c r="O423" s="102"/>
      <c r="P423" s="102"/>
    </row>
    <row r="424" spans="1:16" ht="17.45" customHeight="1" x14ac:dyDescent="0.25">
      <c r="A424" s="194">
        <v>231</v>
      </c>
      <c r="B424" s="163"/>
      <c r="C424" s="164"/>
      <c r="D424" s="238">
        <v>5151</v>
      </c>
      <c r="E424" s="163"/>
      <c r="F424" s="163"/>
      <c r="G424" s="163"/>
      <c r="H424" s="239"/>
      <c r="I424" s="240">
        <v>8000</v>
      </c>
      <c r="J424" s="168" t="s">
        <v>360</v>
      </c>
      <c r="K424" s="102"/>
      <c r="L424" s="102"/>
      <c r="M424" s="102"/>
      <c r="N424" s="102"/>
      <c r="O424" s="102"/>
      <c r="P424" s="102"/>
    </row>
    <row r="425" spans="1:16" ht="17.45" customHeight="1" x14ac:dyDescent="0.25">
      <c r="A425" s="194">
        <v>231</v>
      </c>
      <c r="B425" s="163"/>
      <c r="C425" s="164"/>
      <c r="D425" s="238">
        <v>5153</v>
      </c>
      <c r="E425" s="163"/>
      <c r="F425" s="163"/>
      <c r="G425" s="163"/>
      <c r="H425" s="239"/>
      <c r="I425" s="240">
        <v>55000</v>
      </c>
      <c r="J425" s="168" t="s">
        <v>361</v>
      </c>
      <c r="K425" s="102"/>
      <c r="L425" s="102"/>
      <c r="M425" s="102"/>
      <c r="N425" s="102"/>
      <c r="O425" s="102"/>
      <c r="P425" s="102"/>
    </row>
    <row r="426" spans="1:16" ht="17.45" customHeight="1" x14ac:dyDescent="0.25">
      <c r="A426" s="194">
        <v>231</v>
      </c>
      <c r="B426" s="163"/>
      <c r="C426" s="164"/>
      <c r="D426" s="238">
        <v>5154</v>
      </c>
      <c r="E426" s="163"/>
      <c r="F426" s="163"/>
      <c r="G426" s="163"/>
      <c r="H426" s="239"/>
      <c r="I426" s="240">
        <v>15000</v>
      </c>
      <c r="J426" s="168" t="s">
        <v>362</v>
      </c>
      <c r="K426" s="102"/>
      <c r="L426" s="102"/>
      <c r="M426" s="102"/>
      <c r="N426" s="102"/>
      <c r="O426" s="102"/>
      <c r="P426" s="102"/>
    </row>
    <row r="427" spans="1:16" ht="17.45" customHeight="1" x14ac:dyDescent="0.25">
      <c r="A427" s="194">
        <v>231</v>
      </c>
      <c r="B427" s="163"/>
      <c r="C427" s="164"/>
      <c r="D427" s="238">
        <v>5156</v>
      </c>
      <c r="E427" s="163"/>
      <c r="F427" s="163"/>
      <c r="G427" s="163"/>
      <c r="H427" s="239"/>
      <c r="I427" s="240">
        <v>16000</v>
      </c>
      <c r="J427" s="168" t="s">
        <v>363</v>
      </c>
      <c r="K427" s="102"/>
      <c r="L427" s="102"/>
      <c r="M427" s="102"/>
      <c r="N427" s="102"/>
      <c r="O427" s="102"/>
      <c r="P427" s="102"/>
    </row>
    <row r="428" spans="1:16" ht="17.45" customHeight="1" x14ac:dyDescent="0.25">
      <c r="A428" s="194">
        <v>231</v>
      </c>
      <c r="B428" s="163"/>
      <c r="C428" s="164"/>
      <c r="D428" s="238">
        <v>5163</v>
      </c>
      <c r="E428" s="163"/>
      <c r="F428" s="163"/>
      <c r="G428" s="163"/>
      <c r="H428" s="239"/>
      <c r="I428" s="240">
        <v>1000</v>
      </c>
      <c r="J428" s="168" t="s">
        <v>364</v>
      </c>
      <c r="K428" s="102"/>
      <c r="L428" s="102"/>
      <c r="M428" s="102"/>
      <c r="N428" s="102"/>
      <c r="O428" s="102"/>
      <c r="P428" s="102"/>
    </row>
    <row r="429" spans="1:16" ht="17.45" customHeight="1" x14ac:dyDescent="0.25">
      <c r="A429" s="194">
        <v>231</v>
      </c>
      <c r="B429" s="163"/>
      <c r="C429" s="164"/>
      <c r="D429" s="238">
        <v>5167</v>
      </c>
      <c r="E429" s="163"/>
      <c r="F429" s="163"/>
      <c r="G429" s="163"/>
      <c r="H429" s="239"/>
      <c r="I429" s="240">
        <v>5000</v>
      </c>
      <c r="J429" s="168" t="s">
        <v>365</v>
      </c>
      <c r="K429" s="102"/>
      <c r="L429" s="102"/>
      <c r="M429" s="102"/>
      <c r="N429" s="102"/>
      <c r="O429" s="102"/>
      <c r="P429" s="102"/>
    </row>
    <row r="430" spans="1:16" ht="17.45" customHeight="1" x14ac:dyDescent="0.25">
      <c r="A430" s="194">
        <v>231</v>
      </c>
      <c r="B430" s="163"/>
      <c r="C430" s="164"/>
      <c r="D430" s="238">
        <v>5169</v>
      </c>
      <c r="E430" s="163"/>
      <c r="F430" s="163"/>
      <c r="G430" s="163"/>
      <c r="H430" s="239"/>
      <c r="I430" s="240">
        <v>30000</v>
      </c>
      <c r="J430" s="168" t="s">
        <v>366</v>
      </c>
      <c r="K430" s="102"/>
      <c r="L430" s="102"/>
      <c r="M430" s="102"/>
      <c r="N430" s="102"/>
      <c r="O430" s="102"/>
      <c r="P430" s="102"/>
    </row>
    <row r="431" spans="1:16" ht="17.45" customHeight="1" x14ac:dyDescent="0.25">
      <c r="A431" s="194">
        <v>231</v>
      </c>
      <c r="B431" s="163"/>
      <c r="C431" s="164"/>
      <c r="D431" s="238">
        <v>5171</v>
      </c>
      <c r="E431" s="163"/>
      <c r="F431" s="163"/>
      <c r="G431" s="163"/>
      <c r="H431" s="239"/>
      <c r="I431" s="240">
        <v>30000</v>
      </c>
      <c r="J431" s="168" t="s">
        <v>367</v>
      </c>
      <c r="K431" s="102"/>
      <c r="L431" s="102"/>
      <c r="M431" s="102"/>
      <c r="N431" s="102"/>
      <c r="O431" s="102"/>
      <c r="P431" s="102"/>
    </row>
    <row r="432" spans="1:16" ht="17.45" customHeight="1" x14ac:dyDescent="0.25">
      <c r="A432" s="194">
        <v>231</v>
      </c>
      <c r="B432" s="163"/>
      <c r="C432" s="164"/>
      <c r="D432" s="238">
        <v>5175</v>
      </c>
      <c r="E432" s="163"/>
      <c r="F432" s="163"/>
      <c r="G432" s="163"/>
      <c r="H432" s="239"/>
      <c r="I432" s="240">
        <v>0</v>
      </c>
      <c r="J432" s="168" t="s">
        <v>368</v>
      </c>
      <c r="K432" s="102"/>
      <c r="L432" s="102"/>
      <c r="M432" s="102"/>
      <c r="N432" s="102"/>
      <c r="O432" s="102"/>
      <c r="P432" s="102"/>
    </row>
    <row r="433" spans="1:16" ht="17.45" customHeight="1" x14ac:dyDescent="0.25">
      <c r="A433" s="194">
        <v>231</v>
      </c>
      <c r="B433" s="163"/>
      <c r="C433" s="164"/>
      <c r="D433" s="238">
        <v>5362</v>
      </c>
      <c r="E433" s="163"/>
      <c r="F433" s="163"/>
      <c r="G433" s="163"/>
      <c r="H433" s="239"/>
      <c r="I433" s="240">
        <v>1000</v>
      </c>
      <c r="J433" s="168" t="s">
        <v>369</v>
      </c>
      <c r="K433" s="102"/>
      <c r="L433" s="102"/>
      <c r="M433" s="102"/>
      <c r="N433" s="102"/>
      <c r="O433" s="102"/>
      <c r="P433" s="102"/>
    </row>
    <row r="434" spans="1:16" ht="17.45" customHeight="1" thickBot="1" x14ac:dyDescent="0.3">
      <c r="A434" s="210">
        <v>231</v>
      </c>
      <c r="B434" s="158"/>
      <c r="C434" s="159"/>
      <c r="D434" s="238">
        <v>6122</v>
      </c>
      <c r="E434" s="163"/>
      <c r="F434" s="163"/>
      <c r="G434" s="163"/>
      <c r="H434" s="239"/>
      <c r="I434" s="240">
        <v>200000</v>
      </c>
      <c r="J434" s="245" t="s">
        <v>370</v>
      </c>
      <c r="K434" s="102"/>
      <c r="L434" s="102"/>
      <c r="M434" s="102"/>
      <c r="N434" s="102"/>
      <c r="O434" s="102"/>
      <c r="P434" s="102"/>
    </row>
    <row r="435" spans="1:16" ht="17.45" customHeight="1" x14ac:dyDescent="0.25">
      <c r="A435" s="161">
        <v>231</v>
      </c>
      <c r="B435" s="157"/>
      <c r="C435" s="150">
        <v>6112</v>
      </c>
      <c r="D435" s="150"/>
      <c r="E435" s="157"/>
      <c r="F435" s="157"/>
      <c r="G435" s="157"/>
      <c r="H435" s="151">
        <f>H436+H437+H438+H439+H440+H441</f>
        <v>0</v>
      </c>
      <c r="I435" s="151">
        <f>I436+I437+I438+I439+I440+I441</f>
        <v>976000</v>
      </c>
      <c r="J435" s="152" t="s">
        <v>371</v>
      </c>
      <c r="K435" s="102"/>
      <c r="L435" s="102"/>
      <c r="M435" s="102"/>
      <c r="N435" s="102"/>
      <c r="O435" s="102"/>
      <c r="P435" s="102"/>
    </row>
    <row r="436" spans="1:16" ht="17.45" customHeight="1" x14ac:dyDescent="0.25">
      <c r="A436" s="194">
        <v>231</v>
      </c>
      <c r="B436" s="163"/>
      <c r="C436" s="164"/>
      <c r="D436" s="238">
        <v>5023</v>
      </c>
      <c r="E436" s="163"/>
      <c r="F436" s="163"/>
      <c r="G436" s="163"/>
      <c r="H436" s="239"/>
      <c r="I436" s="240">
        <v>700000</v>
      </c>
      <c r="J436" s="168" t="s">
        <v>372</v>
      </c>
      <c r="K436" s="102"/>
      <c r="L436" s="102"/>
      <c r="M436" s="102"/>
      <c r="N436" s="102"/>
      <c r="O436" s="102"/>
      <c r="P436" s="102"/>
    </row>
    <row r="437" spans="1:16" ht="17.45" customHeight="1" x14ac:dyDescent="0.25">
      <c r="A437" s="194">
        <v>231</v>
      </c>
      <c r="B437" s="163"/>
      <c r="C437" s="164"/>
      <c r="D437" s="238">
        <v>5031</v>
      </c>
      <c r="E437" s="163"/>
      <c r="F437" s="163"/>
      <c r="G437" s="163"/>
      <c r="H437" s="239"/>
      <c r="I437" s="240">
        <v>175000</v>
      </c>
      <c r="J437" s="168" t="s">
        <v>373</v>
      </c>
      <c r="K437" s="102"/>
      <c r="L437" s="102"/>
      <c r="M437" s="102"/>
      <c r="N437" s="102"/>
      <c r="O437" s="102"/>
      <c r="P437" s="102"/>
    </row>
    <row r="438" spans="1:16" ht="17.45" customHeight="1" x14ac:dyDescent="0.25">
      <c r="A438" s="194">
        <v>231</v>
      </c>
      <c r="B438" s="163"/>
      <c r="C438" s="164"/>
      <c r="D438" s="238">
        <v>5032</v>
      </c>
      <c r="E438" s="163"/>
      <c r="F438" s="163"/>
      <c r="G438" s="163"/>
      <c r="H438" s="239"/>
      <c r="I438" s="240">
        <v>63000</v>
      </c>
      <c r="J438" s="168" t="s">
        <v>374</v>
      </c>
      <c r="K438" s="102"/>
      <c r="L438" s="102"/>
      <c r="M438" s="102"/>
      <c r="N438" s="102"/>
      <c r="O438" s="102"/>
      <c r="P438" s="102"/>
    </row>
    <row r="439" spans="1:16" ht="17.45" customHeight="1" x14ac:dyDescent="0.25">
      <c r="A439" s="194">
        <v>231</v>
      </c>
      <c r="B439" s="163"/>
      <c r="C439" s="164"/>
      <c r="D439" s="238">
        <v>5038</v>
      </c>
      <c r="E439" s="163"/>
      <c r="F439" s="163"/>
      <c r="G439" s="163"/>
      <c r="H439" s="239"/>
      <c r="I439" s="240">
        <v>3000</v>
      </c>
      <c r="J439" s="168" t="s">
        <v>375</v>
      </c>
      <c r="K439" s="102"/>
      <c r="L439" s="102"/>
      <c r="M439" s="102"/>
      <c r="N439" s="102"/>
      <c r="O439" s="102"/>
      <c r="P439" s="102"/>
    </row>
    <row r="440" spans="1:16" ht="17.45" customHeight="1" x14ac:dyDescent="0.25">
      <c r="A440" s="194">
        <v>231</v>
      </c>
      <c r="B440" s="163"/>
      <c r="C440" s="164"/>
      <c r="D440" s="238">
        <v>5175</v>
      </c>
      <c r="E440" s="163"/>
      <c r="F440" s="163"/>
      <c r="G440" s="163"/>
      <c r="H440" s="239"/>
      <c r="I440" s="240">
        <v>10000</v>
      </c>
      <c r="J440" s="168" t="s">
        <v>376</v>
      </c>
      <c r="K440" s="102"/>
      <c r="L440" s="102"/>
      <c r="M440" s="102"/>
      <c r="N440" s="102"/>
      <c r="O440" s="102"/>
      <c r="P440" s="102"/>
    </row>
    <row r="441" spans="1:16" ht="17.45" customHeight="1" x14ac:dyDescent="0.25">
      <c r="A441" s="194">
        <v>231</v>
      </c>
      <c r="B441" s="163"/>
      <c r="C441" s="164"/>
      <c r="D441" s="238">
        <v>5194</v>
      </c>
      <c r="E441" s="163"/>
      <c r="F441" s="163"/>
      <c r="G441" s="163"/>
      <c r="H441" s="239"/>
      <c r="I441" s="240">
        <v>25000</v>
      </c>
      <c r="J441" s="168" t="s">
        <v>377</v>
      </c>
      <c r="K441" s="102"/>
      <c r="L441" s="102"/>
      <c r="M441" s="102"/>
      <c r="N441" s="102"/>
      <c r="O441" s="102"/>
      <c r="P441" s="102"/>
    </row>
    <row r="442" spans="1:16" ht="17.45" customHeight="1" thickBot="1" x14ac:dyDescent="0.3">
      <c r="A442" s="380" t="s">
        <v>144</v>
      </c>
      <c r="B442" s="381"/>
      <c r="C442" s="381"/>
      <c r="D442" s="381"/>
      <c r="E442" s="381"/>
      <c r="F442" s="381"/>
      <c r="G442" s="382"/>
      <c r="H442" s="256">
        <f>H417+H435</f>
        <v>0</v>
      </c>
      <c r="I442" s="247">
        <f>I435+I417</f>
        <v>1476000</v>
      </c>
      <c r="J442" s="248" t="s">
        <v>145</v>
      </c>
      <c r="K442" s="102"/>
      <c r="L442" s="102"/>
      <c r="M442" s="102"/>
      <c r="N442" s="102"/>
      <c r="O442" s="102"/>
      <c r="P442" s="102"/>
    </row>
    <row r="443" spans="1:16" ht="18" customHeight="1" x14ac:dyDescent="0.3">
      <c r="A443" s="357" t="s">
        <v>442</v>
      </c>
      <c r="B443" s="357"/>
      <c r="C443" s="357"/>
      <c r="D443" s="357"/>
      <c r="E443" s="357"/>
      <c r="F443" s="357"/>
      <c r="G443" s="357"/>
      <c r="H443" s="357"/>
      <c r="I443" s="357"/>
      <c r="J443" s="357"/>
      <c r="K443" s="357"/>
      <c r="L443" s="357"/>
      <c r="M443" s="357"/>
      <c r="N443" s="357"/>
      <c r="O443" s="357"/>
      <c r="P443" s="357"/>
    </row>
    <row r="444" spans="1:16" ht="16.5" customHeight="1" x14ac:dyDescent="0.25">
      <c r="A444" s="359" t="s">
        <v>84</v>
      </c>
      <c r="B444" s="359"/>
      <c r="C444" s="359"/>
      <c r="D444" s="359"/>
      <c r="E444" s="102"/>
      <c r="F444" s="379" t="s">
        <v>180</v>
      </c>
      <c r="G444" s="379"/>
      <c r="H444" s="379"/>
      <c r="I444" s="379"/>
      <c r="J444" s="103"/>
      <c r="K444" s="102"/>
      <c r="L444" s="102"/>
      <c r="M444" s="102"/>
      <c r="N444" s="102"/>
      <c r="O444" s="102"/>
      <c r="P444" s="102"/>
    </row>
    <row r="445" spans="1:16" ht="14.25" customHeight="1" x14ac:dyDescent="0.25">
      <c r="A445" s="361" t="s">
        <v>181</v>
      </c>
      <c r="B445" s="361"/>
      <c r="C445" s="361"/>
      <c r="D445" s="361"/>
      <c r="E445" s="361"/>
      <c r="F445" s="361"/>
      <c r="G445" s="361"/>
      <c r="H445" s="361"/>
      <c r="I445" s="361"/>
      <c r="J445" s="104" t="s">
        <v>87</v>
      </c>
      <c r="K445" s="102"/>
      <c r="L445" s="102"/>
      <c r="M445" s="102"/>
      <c r="N445" s="102"/>
      <c r="O445" s="102"/>
      <c r="P445" s="102"/>
    </row>
    <row r="446" spans="1:16" ht="13.5" customHeight="1" thickBot="1" x14ac:dyDescent="0.3">
      <c r="A446" s="362" t="s">
        <v>127</v>
      </c>
      <c r="B446" s="36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</row>
    <row r="447" spans="1:16" ht="26.25" customHeight="1" x14ac:dyDescent="0.25">
      <c r="A447" s="363" t="s">
        <v>90</v>
      </c>
      <c r="B447" s="364"/>
      <c r="C447" s="365"/>
      <c r="D447" s="366" t="s">
        <v>91</v>
      </c>
      <c r="E447" s="367"/>
      <c r="F447" s="366" t="s">
        <v>92</v>
      </c>
      <c r="G447" s="367"/>
      <c r="H447" s="366" t="s">
        <v>93</v>
      </c>
      <c r="I447" s="367"/>
      <c r="J447" s="368" t="s">
        <v>94</v>
      </c>
      <c r="K447" s="102"/>
      <c r="L447" s="102"/>
      <c r="M447" s="102"/>
      <c r="N447" s="102"/>
      <c r="O447" s="102"/>
      <c r="P447" s="102"/>
    </row>
    <row r="448" spans="1:16" ht="18" customHeight="1" thickBot="1" x14ac:dyDescent="0.3">
      <c r="A448" s="257" t="s">
        <v>95</v>
      </c>
      <c r="B448" s="258" t="s">
        <v>96</v>
      </c>
      <c r="C448" s="258" t="s">
        <v>97</v>
      </c>
      <c r="D448" s="258" t="s">
        <v>98</v>
      </c>
      <c r="E448" s="258" t="s">
        <v>99</v>
      </c>
      <c r="F448" s="258" t="s">
        <v>100</v>
      </c>
      <c r="G448" s="258" t="s">
        <v>101</v>
      </c>
      <c r="H448" s="259" t="s">
        <v>183</v>
      </c>
      <c r="I448" s="259" t="s">
        <v>184</v>
      </c>
      <c r="J448" s="386"/>
      <c r="K448" s="102"/>
      <c r="L448" s="102"/>
      <c r="M448" s="102"/>
      <c r="N448" s="102"/>
      <c r="O448" s="102"/>
      <c r="P448" s="102"/>
    </row>
    <row r="449" spans="1:17" ht="17.100000000000001" customHeight="1" x14ac:dyDescent="0.25">
      <c r="A449" s="170">
        <v>231</v>
      </c>
      <c r="B449" s="171"/>
      <c r="C449" s="173">
        <v>6171</v>
      </c>
      <c r="D449" s="173"/>
      <c r="E449" s="171"/>
      <c r="F449" s="171"/>
      <c r="G449" s="171"/>
      <c r="H449" s="174">
        <f>H450+H451+H452+H453+H454+H455+H456+H457+H458+H459+H460+H461+H462+H463+H464+H465+H466+H467+H468+H469+H470+H471+H472+H473+H474+H475</f>
        <v>0</v>
      </c>
      <c r="I449" s="174">
        <f>I450+I451+I452+I453+I454+I455+I456+I457+I458+I459+I460+I461+I462+I463+I464+I465+I466+I467+I468+I469+I470+I471+I472+I473+I474+I475</f>
        <v>1897000</v>
      </c>
      <c r="J449" s="175" t="s">
        <v>177</v>
      </c>
      <c r="K449" s="102"/>
      <c r="L449" s="102"/>
      <c r="M449" s="102"/>
      <c r="N449" s="102"/>
      <c r="O449" s="102"/>
      <c r="P449" s="102"/>
    </row>
    <row r="450" spans="1:17" ht="17.100000000000001" customHeight="1" x14ac:dyDescent="0.25">
      <c r="A450" s="194">
        <v>231</v>
      </c>
      <c r="B450" s="163"/>
      <c r="C450" s="164"/>
      <c r="D450" s="238">
        <v>5011</v>
      </c>
      <c r="E450" s="163"/>
      <c r="F450" s="163"/>
      <c r="G450" s="163"/>
      <c r="H450" s="239"/>
      <c r="I450" s="240">
        <v>800000</v>
      </c>
      <c r="J450" s="168" t="s">
        <v>378</v>
      </c>
      <c r="K450" s="102"/>
      <c r="L450" s="102"/>
      <c r="M450" s="102"/>
      <c r="N450" s="102"/>
      <c r="O450" s="102"/>
      <c r="P450" s="102"/>
    </row>
    <row r="451" spans="1:17" ht="17.100000000000001" customHeight="1" x14ac:dyDescent="0.25">
      <c r="A451" s="194">
        <v>231</v>
      </c>
      <c r="B451" s="163"/>
      <c r="C451" s="164"/>
      <c r="D451" s="238">
        <v>5021</v>
      </c>
      <c r="E451" s="163"/>
      <c r="F451" s="163"/>
      <c r="G451" s="163"/>
      <c r="H451" s="239"/>
      <c r="I451" s="240">
        <v>45000</v>
      </c>
      <c r="J451" s="168" t="s">
        <v>379</v>
      </c>
      <c r="K451" s="102"/>
      <c r="L451" s="102"/>
      <c r="M451" s="102"/>
      <c r="N451" s="102"/>
      <c r="O451" s="102"/>
      <c r="P451" s="102"/>
    </row>
    <row r="452" spans="1:17" ht="17.100000000000001" customHeight="1" x14ac:dyDescent="0.25">
      <c r="A452" s="194">
        <v>231</v>
      </c>
      <c r="B452" s="163"/>
      <c r="C452" s="164"/>
      <c r="D452" s="238">
        <v>5031</v>
      </c>
      <c r="E452" s="163"/>
      <c r="F452" s="163"/>
      <c r="G452" s="163"/>
      <c r="H452" s="239"/>
      <c r="I452" s="240">
        <v>200000</v>
      </c>
      <c r="J452" s="168" t="s">
        <v>380</v>
      </c>
      <c r="K452" s="102"/>
      <c r="L452" s="102"/>
      <c r="M452" s="102"/>
      <c r="N452" s="102"/>
      <c r="O452" s="102"/>
      <c r="P452" s="102"/>
    </row>
    <row r="453" spans="1:17" ht="17.100000000000001" customHeight="1" x14ac:dyDescent="0.25">
      <c r="A453" s="194">
        <v>231</v>
      </c>
      <c r="B453" s="163"/>
      <c r="C453" s="164"/>
      <c r="D453" s="238">
        <v>5032</v>
      </c>
      <c r="E453" s="163"/>
      <c r="F453" s="163"/>
      <c r="G453" s="163"/>
      <c r="H453" s="239"/>
      <c r="I453" s="240">
        <v>72000</v>
      </c>
      <c r="J453" s="168" t="s">
        <v>381</v>
      </c>
      <c r="K453" s="102"/>
      <c r="L453" s="102"/>
      <c r="M453" s="102"/>
      <c r="N453" s="102"/>
      <c r="O453" s="102"/>
      <c r="P453" s="102"/>
    </row>
    <row r="454" spans="1:17" ht="17.100000000000001" customHeight="1" x14ac:dyDescent="0.25">
      <c r="A454" s="194">
        <v>231</v>
      </c>
      <c r="B454" s="163"/>
      <c r="C454" s="164"/>
      <c r="D454" s="238">
        <v>5038</v>
      </c>
      <c r="E454" s="163"/>
      <c r="F454" s="163"/>
      <c r="G454" s="163"/>
      <c r="H454" s="239"/>
      <c r="I454" s="240">
        <v>4000</v>
      </c>
      <c r="J454" s="168" t="s">
        <v>382</v>
      </c>
      <c r="K454" s="102"/>
      <c r="L454" s="102"/>
      <c r="M454" s="102"/>
      <c r="N454" s="102"/>
      <c r="O454" s="102"/>
      <c r="P454" s="102"/>
    </row>
    <row r="455" spans="1:17" ht="17.100000000000001" customHeight="1" x14ac:dyDescent="0.25">
      <c r="A455" s="194">
        <v>231</v>
      </c>
      <c r="B455" s="163"/>
      <c r="C455" s="164"/>
      <c r="D455" s="319">
        <v>5042</v>
      </c>
      <c r="E455" s="320"/>
      <c r="F455" s="320"/>
      <c r="G455" s="320"/>
      <c r="H455" s="321"/>
      <c r="I455" s="322">
        <v>80000</v>
      </c>
      <c r="J455" s="323" t="s">
        <v>383</v>
      </c>
      <c r="K455" s="324"/>
      <c r="L455" s="324"/>
      <c r="M455" s="324"/>
      <c r="N455" s="324"/>
      <c r="O455" s="324"/>
      <c r="P455" s="324"/>
      <c r="Q455" s="325"/>
    </row>
    <row r="456" spans="1:17" ht="17.100000000000001" customHeight="1" x14ac:dyDescent="0.25">
      <c r="A456" s="194">
        <v>231</v>
      </c>
      <c r="B456" s="163"/>
      <c r="C456" s="164"/>
      <c r="D456" s="238">
        <v>5136</v>
      </c>
      <c r="E456" s="163"/>
      <c r="F456" s="163"/>
      <c r="G456" s="163"/>
      <c r="H456" s="239"/>
      <c r="I456" s="240">
        <v>8000</v>
      </c>
      <c r="J456" s="168" t="s">
        <v>384</v>
      </c>
      <c r="K456" s="102"/>
      <c r="L456" s="102"/>
      <c r="M456" s="102"/>
      <c r="N456" s="102"/>
      <c r="O456" s="102"/>
      <c r="P456" s="102"/>
    </row>
    <row r="457" spans="1:17" ht="17.100000000000001" customHeight="1" x14ac:dyDescent="0.25">
      <c r="A457" s="194">
        <v>231</v>
      </c>
      <c r="B457" s="163"/>
      <c r="C457" s="164"/>
      <c r="D457" s="238">
        <v>5137</v>
      </c>
      <c r="E457" s="163"/>
      <c r="F457" s="163"/>
      <c r="G457" s="163"/>
      <c r="H457" s="239"/>
      <c r="I457" s="240">
        <v>35000</v>
      </c>
      <c r="J457" s="168" t="s">
        <v>385</v>
      </c>
      <c r="K457" s="102"/>
      <c r="L457" s="102"/>
      <c r="M457" s="102"/>
      <c r="N457" s="102"/>
      <c r="O457" s="102"/>
      <c r="P457" s="102"/>
    </row>
    <row r="458" spans="1:17" ht="17.100000000000001" customHeight="1" x14ac:dyDescent="0.25">
      <c r="A458" s="194">
        <v>231</v>
      </c>
      <c r="B458" s="163"/>
      <c r="C458" s="164"/>
      <c r="D458" s="238">
        <v>5139</v>
      </c>
      <c r="E458" s="163"/>
      <c r="F458" s="163"/>
      <c r="G458" s="163"/>
      <c r="H458" s="239"/>
      <c r="I458" s="240">
        <v>130000</v>
      </c>
      <c r="J458" s="168" t="s">
        <v>386</v>
      </c>
      <c r="K458" s="102"/>
      <c r="L458" s="102"/>
      <c r="M458" s="102"/>
      <c r="N458" s="102"/>
      <c r="O458" s="102"/>
      <c r="P458" s="102"/>
    </row>
    <row r="459" spans="1:17" ht="17.100000000000001" customHeight="1" x14ac:dyDescent="0.25">
      <c r="A459" s="194">
        <v>231</v>
      </c>
      <c r="B459" s="163"/>
      <c r="C459" s="164"/>
      <c r="D459" s="238">
        <v>5161</v>
      </c>
      <c r="E459" s="163"/>
      <c r="F459" s="163"/>
      <c r="G459" s="163"/>
      <c r="H459" s="239"/>
      <c r="I459" s="240">
        <v>10000</v>
      </c>
      <c r="J459" s="168" t="s">
        <v>387</v>
      </c>
      <c r="K459" s="102"/>
      <c r="L459" s="102"/>
      <c r="M459" s="102"/>
      <c r="N459" s="102"/>
      <c r="O459" s="102"/>
      <c r="P459" s="102"/>
    </row>
    <row r="460" spans="1:17" ht="17.100000000000001" customHeight="1" x14ac:dyDescent="0.25">
      <c r="A460" s="194">
        <v>231</v>
      </c>
      <c r="B460" s="163"/>
      <c r="C460" s="164"/>
      <c r="D460" s="238">
        <v>5162</v>
      </c>
      <c r="E460" s="163"/>
      <c r="F460" s="163"/>
      <c r="G460" s="163"/>
      <c r="H460" s="239"/>
      <c r="I460" s="240">
        <v>70000</v>
      </c>
      <c r="J460" s="168" t="s">
        <v>388</v>
      </c>
      <c r="K460" s="102"/>
      <c r="L460" s="102"/>
      <c r="M460" s="102"/>
      <c r="N460" s="102"/>
      <c r="O460" s="102"/>
      <c r="P460" s="102"/>
    </row>
    <row r="461" spans="1:17" ht="17.100000000000001" customHeight="1" x14ac:dyDescent="0.25">
      <c r="A461" s="194">
        <v>231</v>
      </c>
      <c r="B461" s="163"/>
      <c r="C461" s="164"/>
      <c r="D461" s="238">
        <v>5163</v>
      </c>
      <c r="E461" s="163"/>
      <c r="F461" s="163"/>
      <c r="G461" s="163"/>
      <c r="H461" s="239"/>
      <c r="I461" s="240">
        <v>15000</v>
      </c>
      <c r="J461" s="168" t="s">
        <v>389</v>
      </c>
      <c r="K461" s="102"/>
      <c r="L461" s="102"/>
      <c r="M461" s="102"/>
      <c r="N461" s="102"/>
      <c r="O461" s="102"/>
      <c r="P461" s="102"/>
    </row>
    <row r="462" spans="1:17" ht="17.100000000000001" customHeight="1" x14ac:dyDescent="0.25">
      <c r="A462" s="194">
        <v>231</v>
      </c>
      <c r="B462" s="163"/>
      <c r="C462" s="164"/>
      <c r="D462" s="238">
        <v>5164</v>
      </c>
      <c r="E462" s="163"/>
      <c r="F462" s="163"/>
      <c r="G462" s="163"/>
      <c r="H462" s="239"/>
      <c r="I462" s="240">
        <v>1000</v>
      </c>
      <c r="J462" s="168" t="s">
        <v>390</v>
      </c>
      <c r="K462" s="102"/>
      <c r="L462" s="102"/>
      <c r="M462" s="102"/>
      <c r="N462" s="102"/>
      <c r="O462" s="102"/>
      <c r="P462" s="102"/>
    </row>
    <row r="463" spans="1:17" ht="17.100000000000001" customHeight="1" x14ac:dyDescent="0.25">
      <c r="A463" s="194">
        <v>231</v>
      </c>
      <c r="B463" s="163"/>
      <c r="C463" s="164"/>
      <c r="D463" s="238">
        <v>5166</v>
      </c>
      <c r="E463" s="163"/>
      <c r="F463" s="163"/>
      <c r="G463" s="163"/>
      <c r="H463" s="239"/>
      <c r="I463" s="240">
        <v>10000</v>
      </c>
      <c r="J463" s="168" t="s">
        <v>391</v>
      </c>
      <c r="K463" s="102"/>
      <c r="L463" s="102"/>
      <c r="M463" s="102"/>
      <c r="N463" s="102"/>
      <c r="O463" s="102"/>
      <c r="P463" s="102"/>
    </row>
    <row r="464" spans="1:17" ht="17.100000000000001" customHeight="1" x14ac:dyDescent="0.25">
      <c r="A464" s="194">
        <v>231</v>
      </c>
      <c r="B464" s="163"/>
      <c r="C464" s="164"/>
      <c r="D464" s="238">
        <v>5167</v>
      </c>
      <c r="E464" s="163"/>
      <c r="F464" s="163"/>
      <c r="G464" s="163"/>
      <c r="H464" s="239"/>
      <c r="I464" s="240">
        <v>20000</v>
      </c>
      <c r="J464" s="168" t="s">
        <v>392</v>
      </c>
      <c r="K464" s="102"/>
      <c r="L464" s="102"/>
      <c r="M464" s="102"/>
      <c r="N464" s="102"/>
      <c r="O464" s="102"/>
      <c r="P464" s="102"/>
      <c r="Q464" s="211"/>
    </row>
    <row r="465" spans="1:17" ht="17.100000000000001" customHeight="1" x14ac:dyDescent="0.25">
      <c r="A465" s="194">
        <v>231</v>
      </c>
      <c r="B465" s="163"/>
      <c r="C465" s="164"/>
      <c r="D465" s="238">
        <v>5168</v>
      </c>
      <c r="E465" s="163"/>
      <c r="F465" s="163"/>
      <c r="G465" s="163"/>
      <c r="H465" s="239"/>
      <c r="I465" s="240">
        <v>90000</v>
      </c>
      <c r="J465" s="168" t="s">
        <v>393</v>
      </c>
      <c r="K465" s="102"/>
      <c r="L465" s="102"/>
      <c r="M465" s="102"/>
      <c r="N465" s="102"/>
      <c r="O465" s="102"/>
      <c r="P465" s="102"/>
      <c r="Q465" s="211"/>
    </row>
    <row r="466" spans="1:17" ht="17.100000000000001" customHeight="1" x14ac:dyDescent="0.25">
      <c r="A466" s="194">
        <v>231</v>
      </c>
      <c r="B466" s="163"/>
      <c r="C466" s="164"/>
      <c r="D466" s="238">
        <v>5169</v>
      </c>
      <c r="E466" s="163"/>
      <c r="F466" s="163"/>
      <c r="G466" s="163"/>
      <c r="H466" s="239"/>
      <c r="I466" s="240">
        <v>230000</v>
      </c>
      <c r="J466" s="168" t="s">
        <v>394</v>
      </c>
      <c r="K466" s="102"/>
      <c r="L466" s="102"/>
      <c r="M466" s="102"/>
      <c r="N466" s="102"/>
      <c r="O466" s="102"/>
      <c r="P466" s="102"/>
      <c r="Q466" s="211"/>
    </row>
    <row r="467" spans="1:17" ht="17.100000000000001" customHeight="1" x14ac:dyDescent="0.25">
      <c r="A467" s="194">
        <v>231</v>
      </c>
      <c r="B467" s="163"/>
      <c r="C467" s="164"/>
      <c r="D467" s="238">
        <v>5171</v>
      </c>
      <c r="E467" s="163"/>
      <c r="F467" s="163"/>
      <c r="G467" s="163"/>
      <c r="H467" s="239"/>
      <c r="I467" s="240">
        <v>20000</v>
      </c>
      <c r="J467" s="168" t="s">
        <v>395</v>
      </c>
      <c r="K467" s="102"/>
      <c r="L467" s="102"/>
      <c r="M467" s="102"/>
      <c r="N467" s="102"/>
      <c r="O467" s="102"/>
      <c r="P467" s="102"/>
      <c r="Q467" s="211"/>
    </row>
    <row r="468" spans="1:17" ht="17.100000000000001" customHeight="1" x14ac:dyDescent="0.25">
      <c r="A468" s="195">
        <v>231</v>
      </c>
      <c r="B468" s="196"/>
      <c r="C468" s="204"/>
      <c r="D468" s="238">
        <v>5172</v>
      </c>
      <c r="E468" s="163"/>
      <c r="F468" s="163"/>
      <c r="G468" s="163"/>
      <c r="H468" s="239"/>
      <c r="I468" s="240">
        <v>20000</v>
      </c>
      <c r="J468" s="168" t="s">
        <v>396</v>
      </c>
      <c r="K468" s="102"/>
      <c r="L468" s="102"/>
      <c r="M468" s="102"/>
      <c r="N468" s="102"/>
      <c r="O468" s="102"/>
      <c r="P468" s="102"/>
      <c r="Q468" s="211"/>
    </row>
    <row r="469" spans="1:17" ht="17.100000000000001" customHeight="1" x14ac:dyDescent="0.25">
      <c r="A469" s="195">
        <v>231</v>
      </c>
      <c r="B469" s="196"/>
      <c r="C469" s="204"/>
      <c r="D469" s="238">
        <v>5175</v>
      </c>
      <c r="E469" s="163"/>
      <c r="F469" s="163"/>
      <c r="G469" s="163"/>
      <c r="H469" s="239"/>
      <c r="I469" s="240">
        <v>10000</v>
      </c>
      <c r="J469" s="168" t="s">
        <v>397</v>
      </c>
      <c r="K469" s="102"/>
      <c r="L469" s="102"/>
      <c r="M469" s="102"/>
      <c r="N469" s="102"/>
      <c r="O469" s="102"/>
      <c r="P469" s="102"/>
      <c r="Q469" s="211"/>
    </row>
    <row r="470" spans="1:17" ht="17.100000000000001" customHeight="1" x14ac:dyDescent="0.25">
      <c r="A470" s="255">
        <v>231</v>
      </c>
      <c r="B470" s="232"/>
      <c r="C470" s="236"/>
      <c r="D470" s="238">
        <v>5176</v>
      </c>
      <c r="E470" s="163"/>
      <c r="F470" s="163"/>
      <c r="G470" s="163"/>
      <c r="H470" s="239"/>
      <c r="I470" s="240">
        <v>2000</v>
      </c>
      <c r="J470" s="168" t="s">
        <v>398</v>
      </c>
      <c r="K470" s="102"/>
      <c r="L470" s="102"/>
      <c r="M470" s="102"/>
      <c r="N470" s="102"/>
      <c r="O470" s="102"/>
      <c r="P470" s="102"/>
      <c r="Q470" s="211"/>
    </row>
    <row r="471" spans="1:17" ht="17.100000000000001" customHeight="1" x14ac:dyDescent="0.25">
      <c r="A471" s="255">
        <v>231</v>
      </c>
      <c r="B471" s="232"/>
      <c r="C471" s="236"/>
      <c r="D471" s="252">
        <v>5194</v>
      </c>
      <c r="E471" s="196"/>
      <c r="F471" s="196"/>
      <c r="G471" s="196"/>
      <c r="H471" s="253"/>
      <c r="I471" s="254">
        <v>5000</v>
      </c>
      <c r="J471" s="203" t="s">
        <v>399</v>
      </c>
      <c r="K471" s="102"/>
      <c r="L471" s="102"/>
      <c r="M471" s="102"/>
      <c r="N471" s="102"/>
      <c r="O471" s="102"/>
      <c r="P471" s="102"/>
      <c r="Q471" s="211"/>
    </row>
    <row r="472" spans="1:17" ht="17.100000000000001" customHeight="1" x14ac:dyDescent="0.25">
      <c r="A472" s="255">
        <v>231</v>
      </c>
      <c r="B472" s="232"/>
      <c r="C472" s="236"/>
      <c r="D472" s="238">
        <v>5321</v>
      </c>
      <c r="E472" s="163"/>
      <c r="F472" s="163"/>
      <c r="G472" s="163"/>
      <c r="H472" s="239"/>
      <c r="I472" s="240">
        <v>5000</v>
      </c>
      <c r="J472" s="168" t="s">
        <v>400</v>
      </c>
      <c r="K472" s="102"/>
      <c r="L472" s="102"/>
      <c r="M472" s="102"/>
      <c r="N472" s="102"/>
      <c r="O472" s="102"/>
      <c r="P472" s="102"/>
      <c r="Q472" s="211"/>
    </row>
    <row r="473" spans="1:17" ht="17.100000000000001" customHeight="1" x14ac:dyDescent="0.25">
      <c r="A473" s="255">
        <v>231</v>
      </c>
      <c r="B473" s="232"/>
      <c r="C473" s="236"/>
      <c r="D473" s="238">
        <v>5362</v>
      </c>
      <c r="E473" s="163"/>
      <c r="F473" s="163"/>
      <c r="G473" s="163"/>
      <c r="H473" s="239"/>
      <c r="I473" s="240">
        <v>4000</v>
      </c>
      <c r="J473" s="168" t="s">
        <v>401</v>
      </c>
      <c r="K473" s="102"/>
      <c r="L473" s="102"/>
      <c r="M473" s="102"/>
      <c r="N473" s="102"/>
      <c r="O473" s="102"/>
      <c r="P473" s="102"/>
      <c r="Q473" s="211"/>
    </row>
    <row r="474" spans="1:17" ht="17.100000000000001" customHeight="1" x14ac:dyDescent="0.25">
      <c r="A474" s="255">
        <v>231</v>
      </c>
      <c r="B474" s="232"/>
      <c r="C474" s="236"/>
      <c r="D474" s="238">
        <v>5363</v>
      </c>
      <c r="E474" s="163"/>
      <c r="F474" s="163"/>
      <c r="G474" s="163"/>
      <c r="H474" s="239"/>
      <c r="I474" s="240">
        <v>1000</v>
      </c>
      <c r="J474" s="168" t="s">
        <v>402</v>
      </c>
      <c r="K474" s="102"/>
      <c r="L474" s="102"/>
      <c r="M474" s="102"/>
      <c r="N474" s="102"/>
      <c r="O474" s="102"/>
      <c r="P474" s="102"/>
      <c r="Q474" s="211"/>
    </row>
    <row r="475" spans="1:17" ht="17.100000000000001" customHeight="1" x14ac:dyDescent="0.25">
      <c r="A475" s="255">
        <v>231</v>
      </c>
      <c r="B475" s="232"/>
      <c r="C475" s="236"/>
      <c r="D475" s="326">
        <v>5424</v>
      </c>
      <c r="E475" s="163"/>
      <c r="F475" s="163"/>
      <c r="G475" s="163"/>
      <c r="H475" s="239"/>
      <c r="I475" s="327">
        <v>10000</v>
      </c>
      <c r="J475" s="328" t="s">
        <v>403</v>
      </c>
      <c r="K475" s="102"/>
      <c r="L475" s="102"/>
      <c r="M475" s="102"/>
      <c r="N475" s="102"/>
      <c r="O475" s="102"/>
      <c r="P475" s="102"/>
      <c r="Q475" s="211"/>
    </row>
    <row r="476" spans="1:17" ht="17.100000000000001" customHeight="1" thickBot="1" x14ac:dyDescent="0.3">
      <c r="A476" s="380" t="s">
        <v>144</v>
      </c>
      <c r="B476" s="381"/>
      <c r="C476" s="381"/>
      <c r="D476" s="381"/>
      <c r="E476" s="381"/>
      <c r="F476" s="381"/>
      <c r="G476" s="382"/>
      <c r="H476" s="256">
        <f>H449</f>
        <v>0</v>
      </c>
      <c r="I476" s="247">
        <f>I449</f>
        <v>1897000</v>
      </c>
      <c r="J476" s="248" t="s">
        <v>145</v>
      </c>
      <c r="K476" s="102"/>
      <c r="L476" s="102"/>
      <c r="M476" s="102"/>
      <c r="N476" s="102"/>
      <c r="O476" s="102"/>
      <c r="P476" s="102"/>
      <c r="Q476" s="211"/>
    </row>
    <row r="477" spans="1:17" ht="26.25" customHeight="1" x14ac:dyDescent="0.3">
      <c r="A477" s="357" t="s">
        <v>442</v>
      </c>
      <c r="B477" s="357"/>
      <c r="C477" s="357"/>
      <c r="D477" s="357"/>
      <c r="E477" s="357"/>
      <c r="F477" s="357"/>
      <c r="G477" s="357"/>
      <c r="H477" s="357"/>
      <c r="I477" s="357"/>
      <c r="J477" s="357"/>
      <c r="K477" s="357"/>
      <c r="L477" s="357"/>
      <c r="M477" s="357"/>
      <c r="N477" s="357"/>
      <c r="O477" s="357"/>
      <c r="P477" s="357"/>
    </row>
    <row r="478" spans="1:17" ht="18" customHeight="1" x14ac:dyDescent="0.25">
      <c r="A478" s="359" t="s">
        <v>84</v>
      </c>
      <c r="B478" s="359"/>
      <c r="C478" s="359"/>
      <c r="D478" s="359"/>
      <c r="E478" s="102"/>
      <c r="F478" s="379" t="s">
        <v>180</v>
      </c>
      <c r="G478" s="379"/>
      <c r="H478" s="379"/>
      <c r="I478" s="379"/>
      <c r="J478" s="103"/>
      <c r="K478" s="102"/>
      <c r="L478" s="102"/>
      <c r="M478" s="102"/>
      <c r="N478" s="102"/>
      <c r="O478" s="102"/>
      <c r="P478" s="102"/>
    </row>
    <row r="479" spans="1:17" ht="18" customHeight="1" x14ac:dyDescent="0.25">
      <c r="A479" s="361" t="s">
        <v>181</v>
      </c>
      <c r="B479" s="361"/>
      <c r="C479" s="361"/>
      <c r="D479" s="361"/>
      <c r="E479" s="361"/>
      <c r="F479" s="361"/>
      <c r="G479" s="361"/>
      <c r="H479" s="361"/>
      <c r="I479" s="361"/>
      <c r="J479" s="104" t="s">
        <v>87</v>
      </c>
      <c r="K479" s="102"/>
      <c r="L479" s="102"/>
      <c r="M479" s="102"/>
      <c r="N479" s="102"/>
      <c r="O479" s="102"/>
      <c r="P479" s="102"/>
    </row>
    <row r="480" spans="1:17" ht="18" customHeight="1" thickBot="1" x14ac:dyDescent="0.3">
      <c r="A480" s="362" t="s">
        <v>127</v>
      </c>
      <c r="B480" s="36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</row>
    <row r="481" spans="1:16" ht="26.25" customHeight="1" x14ac:dyDescent="0.25">
      <c r="A481" s="363" t="s">
        <v>90</v>
      </c>
      <c r="B481" s="364"/>
      <c r="C481" s="365"/>
      <c r="D481" s="366" t="s">
        <v>91</v>
      </c>
      <c r="E481" s="367"/>
      <c r="F481" s="366" t="s">
        <v>92</v>
      </c>
      <c r="G481" s="367"/>
      <c r="H481" s="366" t="s">
        <v>93</v>
      </c>
      <c r="I481" s="367"/>
      <c r="J481" s="368" t="s">
        <v>94</v>
      </c>
      <c r="K481" s="102"/>
      <c r="L481" s="102"/>
      <c r="M481" s="102"/>
      <c r="N481" s="102"/>
      <c r="O481" s="102"/>
      <c r="P481" s="102"/>
    </row>
    <row r="482" spans="1:16" ht="18" customHeight="1" thickBot="1" x14ac:dyDescent="0.3">
      <c r="A482" s="105" t="s">
        <v>95</v>
      </c>
      <c r="B482" s="106" t="s">
        <v>96</v>
      </c>
      <c r="C482" s="106" t="s">
        <v>97</v>
      </c>
      <c r="D482" s="106" t="s">
        <v>98</v>
      </c>
      <c r="E482" s="106" t="s">
        <v>99</v>
      </c>
      <c r="F482" s="106" t="s">
        <v>100</v>
      </c>
      <c r="G482" s="106" t="s">
        <v>101</v>
      </c>
      <c r="H482" s="107" t="s">
        <v>183</v>
      </c>
      <c r="I482" s="107" t="s">
        <v>184</v>
      </c>
      <c r="J482" s="369"/>
      <c r="K482" s="102"/>
      <c r="L482" s="102"/>
      <c r="M482" s="102"/>
      <c r="N482" s="102"/>
      <c r="O482" s="102"/>
      <c r="P482" s="102"/>
    </row>
    <row r="483" spans="1:16" ht="18" customHeight="1" thickTop="1" x14ac:dyDescent="0.25">
      <c r="A483" s="161">
        <v>231</v>
      </c>
      <c r="B483" s="157"/>
      <c r="C483" s="150">
        <v>6310</v>
      </c>
      <c r="D483" s="150"/>
      <c r="E483" s="157"/>
      <c r="F483" s="157"/>
      <c r="G483" s="157"/>
      <c r="H483" s="151">
        <f>H484</f>
        <v>0</v>
      </c>
      <c r="I483" s="151">
        <f>I484</f>
        <v>15000</v>
      </c>
      <c r="J483" s="152" t="s">
        <v>404</v>
      </c>
      <c r="K483" s="102"/>
      <c r="L483" s="102"/>
      <c r="M483" s="102"/>
      <c r="N483" s="102"/>
      <c r="O483" s="102"/>
      <c r="P483" s="102"/>
    </row>
    <row r="484" spans="1:16" ht="18" customHeight="1" thickBot="1" x14ac:dyDescent="0.3">
      <c r="A484" s="210">
        <v>231</v>
      </c>
      <c r="B484" s="158"/>
      <c r="C484" s="159"/>
      <c r="D484" s="241">
        <v>5163</v>
      </c>
      <c r="E484" s="158"/>
      <c r="F484" s="158"/>
      <c r="G484" s="158"/>
      <c r="H484" s="242"/>
      <c r="I484" s="243">
        <v>15000</v>
      </c>
      <c r="J484" s="160" t="s">
        <v>405</v>
      </c>
      <c r="K484" s="102"/>
      <c r="L484" s="102"/>
      <c r="M484" s="102"/>
      <c r="N484" s="102"/>
      <c r="O484" s="102"/>
      <c r="P484" s="102"/>
    </row>
    <row r="485" spans="1:16" ht="18" customHeight="1" x14ac:dyDescent="0.25">
      <c r="A485" s="161">
        <v>231</v>
      </c>
      <c r="B485" s="157"/>
      <c r="C485" s="150">
        <v>6320</v>
      </c>
      <c r="D485" s="150"/>
      <c r="E485" s="157"/>
      <c r="F485" s="157"/>
      <c r="G485" s="157"/>
      <c r="H485" s="151">
        <f>H486</f>
        <v>0</v>
      </c>
      <c r="I485" s="151">
        <f>I486</f>
        <v>55000</v>
      </c>
      <c r="J485" s="152" t="s">
        <v>406</v>
      </c>
      <c r="K485" s="102"/>
      <c r="L485" s="102"/>
      <c r="M485" s="102"/>
      <c r="N485" s="102"/>
      <c r="O485" s="102"/>
      <c r="P485" s="102"/>
    </row>
    <row r="486" spans="1:16" ht="18" customHeight="1" thickBot="1" x14ac:dyDescent="0.3">
      <c r="A486" s="210">
        <v>231</v>
      </c>
      <c r="B486" s="158"/>
      <c r="C486" s="159"/>
      <c r="D486" s="241">
        <v>5163</v>
      </c>
      <c r="E486" s="158"/>
      <c r="F486" s="158"/>
      <c r="G486" s="158"/>
      <c r="H486" s="242"/>
      <c r="I486" s="243">
        <v>55000</v>
      </c>
      <c r="J486" s="160" t="s">
        <v>406</v>
      </c>
      <c r="K486" s="102"/>
      <c r="L486" s="102"/>
      <c r="M486" s="102"/>
      <c r="N486" s="102"/>
      <c r="O486" s="102"/>
      <c r="P486" s="102"/>
    </row>
    <row r="487" spans="1:16" ht="18" customHeight="1" x14ac:dyDescent="0.25">
      <c r="A487" s="161">
        <v>231</v>
      </c>
      <c r="B487" s="157"/>
      <c r="C487" s="150">
        <v>6330</v>
      </c>
      <c r="D487" s="150"/>
      <c r="E487" s="157"/>
      <c r="F487" s="157"/>
      <c r="G487" s="157"/>
      <c r="H487" s="151">
        <f>H488</f>
        <v>0</v>
      </c>
      <c r="I487" s="151">
        <f>I488</f>
        <v>0</v>
      </c>
      <c r="J487" s="152" t="s">
        <v>407</v>
      </c>
      <c r="K487" s="102"/>
      <c r="L487" s="102"/>
      <c r="M487" s="102"/>
      <c r="N487" s="102"/>
      <c r="O487" s="102"/>
      <c r="P487" s="102"/>
    </row>
    <row r="488" spans="1:16" ht="18" customHeight="1" x14ac:dyDescent="0.25">
      <c r="A488" s="194">
        <v>231</v>
      </c>
      <c r="B488" s="163"/>
      <c r="C488" s="164"/>
      <c r="D488" s="238">
        <v>5345</v>
      </c>
      <c r="E488" s="163"/>
      <c r="F488" s="163"/>
      <c r="G488" s="163"/>
      <c r="H488" s="239"/>
      <c r="I488" s="240">
        <v>0</v>
      </c>
      <c r="J488" s="168" t="s">
        <v>408</v>
      </c>
      <c r="K488" s="102"/>
      <c r="L488" s="102"/>
      <c r="M488" s="102"/>
      <c r="N488" s="102"/>
      <c r="O488" s="102"/>
      <c r="P488" s="102"/>
    </row>
    <row r="489" spans="1:16" ht="18" customHeight="1" x14ac:dyDescent="0.25">
      <c r="A489" s="161">
        <v>231</v>
      </c>
      <c r="B489" s="157"/>
      <c r="C489" s="150">
        <v>6330</v>
      </c>
      <c r="D489" s="150"/>
      <c r="E489" s="157"/>
      <c r="F489" s="157"/>
      <c r="G489" s="157"/>
      <c r="H489" s="151">
        <f>H490+H491+H492</f>
        <v>0</v>
      </c>
      <c r="I489" s="151">
        <f>I490+I491+I492</f>
        <v>0</v>
      </c>
      <c r="J489" s="152" t="s">
        <v>409</v>
      </c>
      <c r="K489" s="102"/>
      <c r="L489" s="102"/>
      <c r="M489" s="102"/>
      <c r="N489" s="102"/>
      <c r="O489" s="102"/>
      <c r="P489" s="102"/>
    </row>
    <row r="490" spans="1:16" ht="18" customHeight="1" x14ac:dyDescent="0.25">
      <c r="A490" s="194">
        <v>231</v>
      </c>
      <c r="B490" s="163"/>
      <c r="C490" s="164"/>
      <c r="D490" s="238">
        <v>5342</v>
      </c>
      <c r="E490" s="163"/>
      <c r="F490" s="163"/>
      <c r="G490" s="163"/>
      <c r="H490" s="239"/>
      <c r="I490" s="240">
        <v>0</v>
      </c>
      <c r="J490" s="329" t="s">
        <v>125</v>
      </c>
      <c r="K490" s="102"/>
      <c r="L490" s="102"/>
      <c r="M490" s="102"/>
      <c r="N490" s="102"/>
      <c r="O490" s="102"/>
      <c r="P490" s="102"/>
    </row>
    <row r="491" spans="1:16" ht="18" customHeight="1" x14ac:dyDescent="0.25">
      <c r="A491" s="194">
        <v>231</v>
      </c>
      <c r="B491" s="163"/>
      <c r="C491" s="164"/>
      <c r="D491" s="238"/>
      <c r="E491" s="163"/>
      <c r="F491" s="163"/>
      <c r="G491" s="163"/>
      <c r="H491" s="239"/>
      <c r="I491" s="240"/>
      <c r="J491" s="168"/>
      <c r="K491" s="102"/>
      <c r="L491" s="102"/>
      <c r="M491" s="102"/>
      <c r="N491" s="102"/>
      <c r="O491" s="102"/>
      <c r="P491" s="102"/>
    </row>
    <row r="492" spans="1:16" ht="18" customHeight="1" thickBot="1" x14ac:dyDescent="0.3">
      <c r="A492" s="210">
        <v>231</v>
      </c>
      <c r="B492" s="158"/>
      <c r="C492" s="159"/>
      <c r="D492" s="241"/>
      <c r="E492" s="158"/>
      <c r="F492" s="158"/>
      <c r="G492" s="158"/>
      <c r="H492" s="242"/>
      <c r="I492" s="243"/>
      <c r="J492" s="160"/>
      <c r="K492" s="102"/>
      <c r="L492" s="102"/>
      <c r="M492" s="102"/>
      <c r="N492" s="102"/>
      <c r="O492" s="102"/>
      <c r="P492" s="102"/>
    </row>
    <row r="493" spans="1:16" ht="18" customHeight="1" x14ac:dyDescent="0.25">
      <c r="A493" s="161">
        <v>231</v>
      </c>
      <c r="B493" s="157"/>
      <c r="C493" s="150">
        <v>6399</v>
      </c>
      <c r="D493" s="150"/>
      <c r="E493" s="157"/>
      <c r="F493" s="157"/>
      <c r="G493" s="157"/>
      <c r="H493" s="151">
        <f>H494</f>
        <v>0</v>
      </c>
      <c r="I493" s="151">
        <f>I494</f>
        <v>800000</v>
      </c>
      <c r="J493" s="152" t="s">
        <v>410</v>
      </c>
      <c r="K493" s="102"/>
      <c r="L493" s="102"/>
      <c r="M493" s="102"/>
      <c r="N493" s="102"/>
      <c r="O493" s="102"/>
      <c r="P493" s="102"/>
    </row>
    <row r="494" spans="1:16" ht="18" customHeight="1" x14ac:dyDescent="0.25">
      <c r="A494" s="194">
        <v>231</v>
      </c>
      <c r="B494" s="163"/>
      <c r="C494" s="164"/>
      <c r="D494" s="238">
        <v>5362</v>
      </c>
      <c r="E494" s="163"/>
      <c r="F494" s="163"/>
      <c r="G494" s="163"/>
      <c r="H494" s="239"/>
      <c r="I494" s="240">
        <v>800000</v>
      </c>
      <c r="J494" s="168" t="s">
        <v>411</v>
      </c>
      <c r="K494" s="102"/>
      <c r="L494" s="102"/>
      <c r="M494" s="102"/>
      <c r="N494" s="102"/>
      <c r="O494" s="102"/>
      <c r="P494" s="102"/>
    </row>
    <row r="495" spans="1:16" ht="18" customHeight="1" x14ac:dyDescent="0.25">
      <c r="A495" s="161">
        <v>231</v>
      </c>
      <c r="B495" s="157"/>
      <c r="C495" s="150">
        <v>6402</v>
      </c>
      <c r="D495" s="150"/>
      <c r="E495" s="157"/>
      <c r="F495" s="157"/>
      <c r="G495" s="157"/>
      <c r="H495" s="151">
        <f>H496</f>
        <v>0</v>
      </c>
      <c r="I495" s="151">
        <f>I496</f>
        <v>31700</v>
      </c>
      <c r="J495" s="152" t="s">
        <v>412</v>
      </c>
      <c r="K495" s="102"/>
      <c r="L495" s="102"/>
      <c r="M495" s="102"/>
      <c r="N495" s="102"/>
      <c r="O495" s="102"/>
      <c r="P495" s="102"/>
    </row>
    <row r="496" spans="1:16" ht="18" customHeight="1" thickBot="1" x14ac:dyDescent="0.3">
      <c r="A496" s="210">
        <v>231</v>
      </c>
      <c r="B496" s="158"/>
      <c r="C496" s="159"/>
      <c r="D496" s="241">
        <v>5364</v>
      </c>
      <c r="E496" s="158"/>
      <c r="F496" s="158"/>
      <c r="G496" s="158"/>
      <c r="H496" s="242"/>
      <c r="I496" s="243">
        <v>31700</v>
      </c>
      <c r="J496" s="160" t="s">
        <v>413</v>
      </c>
      <c r="K496" s="102"/>
      <c r="L496" s="102"/>
      <c r="M496" s="102"/>
      <c r="N496" s="102"/>
      <c r="O496" s="102"/>
      <c r="P496" s="102"/>
    </row>
    <row r="497" spans="1:17" ht="18" customHeight="1" x14ac:dyDescent="0.25">
      <c r="A497" s="161">
        <v>231</v>
      </c>
      <c r="B497" s="157"/>
      <c r="C497" s="150">
        <v>3319</v>
      </c>
      <c r="D497" s="150"/>
      <c r="E497" s="157"/>
      <c r="F497" s="157"/>
      <c r="G497" s="157"/>
      <c r="H497" s="151">
        <f>H498</f>
        <v>0</v>
      </c>
      <c r="I497" s="151">
        <f>I498</f>
        <v>120000</v>
      </c>
      <c r="J497" s="152" t="s">
        <v>132</v>
      </c>
      <c r="K497" s="102"/>
      <c r="L497" s="102"/>
      <c r="M497" s="102"/>
      <c r="N497" s="102"/>
      <c r="O497" s="102"/>
      <c r="P497" s="102"/>
      <c r="Q497" s="211"/>
    </row>
    <row r="498" spans="1:17" ht="18" customHeight="1" thickBot="1" x14ac:dyDescent="0.3">
      <c r="A498" s="210">
        <v>231</v>
      </c>
      <c r="B498" s="158"/>
      <c r="C498" s="159"/>
      <c r="D498" s="241">
        <v>5021</v>
      </c>
      <c r="E498" s="158"/>
      <c r="F498" s="158"/>
      <c r="G498" s="158"/>
      <c r="H498" s="242"/>
      <c r="I498" s="243">
        <v>120000</v>
      </c>
      <c r="J498" s="330" t="s">
        <v>414</v>
      </c>
      <c r="K498" s="102"/>
      <c r="L498" s="102"/>
      <c r="M498" s="102"/>
      <c r="N498" s="102"/>
      <c r="O498" s="102"/>
      <c r="P498" s="102"/>
      <c r="Q498" s="211"/>
    </row>
    <row r="499" spans="1:17" ht="18" customHeight="1" x14ac:dyDescent="0.25">
      <c r="A499" s="161">
        <v>231</v>
      </c>
      <c r="B499" s="157"/>
      <c r="C499" s="150"/>
      <c r="D499" s="150"/>
      <c r="E499" s="157"/>
      <c r="F499" s="157"/>
      <c r="G499" s="157"/>
      <c r="H499" s="151"/>
      <c r="I499" s="151"/>
      <c r="J499" s="152"/>
      <c r="K499" s="102"/>
      <c r="L499" s="102"/>
      <c r="M499" s="102"/>
      <c r="N499" s="102"/>
      <c r="O499" s="102"/>
      <c r="P499" s="102"/>
    </row>
    <row r="500" spans="1:17" ht="18" customHeight="1" thickBot="1" x14ac:dyDescent="0.3">
      <c r="A500" s="210">
        <v>231</v>
      </c>
      <c r="B500" s="158"/>
      <c r="C500" s="159"/>
      <c r="D500" s="241"/>
      <c r="E500" s="158"/>
      <c r="F500" s="158"/>
      <c r="G500" s="158"/>
      <c r="H500" s="242"/>
      <c r="I500" s="243"/>
      <c r="J500" s="330"/>
      <c r="K500" s="102"/>
      <c r="L500" s="102"/>
      <c r="M500" s="102"/>
      <c r="N500" s="102"/>
      <c r="O500" s="102"/>
      <c r="P500" s="102"/>
    </row>
    <row r="501" spans="1:17" ht="18" customHeight="1" x14ac:dyDescent="0.25">
      <c r="A501" s="331">
        <v>231</v>
      </c>
      <c r="B501" s="332"/>
      <c r="C501" s="150">
        <v>2341</v>
      </c>
      <c r="D501" s="150"/>
      <c r="E501" s="157"/>
      <c r="F501" s="157"/>
      <c r="G501" s="157"/>
      <c r="H501" s="151"/>
      <c r="I501" s="151">
        <f>I502+I503</f>
        <v>348000</v>
      </c>
      <c r="J501" s="152" t="s">
        <v>415</v>
      </c>
      <c r="K501" s="102"/>
      <c r="L501" s="102"/>
      <c r="M501" s="102"/>
      <c r="N501" s="102"/>
      <c r="O501" s="102"/>
      <c r="P501" s="102"/>
    </row>
    <row r="502" spans="1:17" ht="18" customHeight="1" x14ac:dyDescent="0.25">
      <c r="A502" s="194">
        <v>231</v>
      </c>
      <c r="B502" s="163"/>
      <c r="C502" s="164"/>
      <c r="D502" s="238">
        <v>5169</v>
      </c>
      <c r="E502" s="163"/>
      <c r="F502" s="163"/>
      <c r="G502" s="163"/>
      <c r="H502" s="239"/>
      <c r="I502" s="240">
        <v>48000</v>
      </c>
      <c r="J502" s="245" t="s">
        <v>416</v>
      </c>
      <c r="K502" s="102"/>
      <c r="L502" s="102"/>
      <c r="M502" s="102"/>
      <c r="N502" s="102"/>
      <c r="O502" s="102"/>
      <c r="P502" s="102"/>
    </row>
    <row r="503" spans="1:17" ht="18" customHeight="1" x14ac:dyDescent="0.25">
      <c r="A503" s="194">
        <v>231</v>
      </c>
      <c r="B503" s="163"/>
      <c r="C503" s="290"/>
      <c r="D503" s="267">
        <v>5171</v>
      </c>
      <c r="E503" s="289"/>
      <c r="F503" s="289"/>
      <c r="G503" s="289"/>
      <c r="H503" s="293"/>
      <c r="I503" s="277">
        <v>300000</v>
      </c>
      <c r="J503" s="294" t="s">
        <v>417</v>
      </c>
      <c r="K503" s="102"/>
      <c r="L503" s="102"/>
      <c r="M503" s="102"/>
      <c r="N503" s="102"/>
      <c r="O503" s="102"/>
      <c r="P503" s="102"/>
    </row>
    <row r="504" spans="1:17" ht="18" customHeight="1" x14ac:dyDescent="0.25">
      <c r="A504" s="194">
        <v>231</v>
      </c>
      <c r="B504" s="163"/>
      <c r="C504" s="164"/>
      <c r="D504" s="271"/>
      <c r="E504" s="163"/>
      <c r="F504" s="163"/>
      <c r="G504" s="163"/>
      <c r="H504" s="239"/>
      <c r="I504" s="240"/>
      <c r="J504" s="168"/>
      <c r="K504" s="102"/>
      <c r="L504" s="102"/>
      <c r="M504" s="102"/>
      <c r="N504" s="102"/>
      <c r="O504" s="102"/>
      <c r="P504" s="102"/>
    </row>
    <row r="505" spans="1:17" ht="18" customHeight="1" x14ac:dyDescent="0.25">
      <c r="A505" s="194">
        <v>231</v>
      </c>
      <c r="B505" s="163"/>
      <c r="C505" s="164"/>
      <c r="D505" s="271"/>
      <c r="E505" s="163"/>
      <c r="F505" s="163"/>
      <c r="G505" s="163"/>
      <c r="H505" s="239"/>
      <c r="I505" s="240"/>
      <c r="J505" s="168"/>
      <c r="K505" s="102"/>
      <c r="L505" s="102"/>
      <c r="M505" s="102"/>
      <c r="N505" s="102"/>
      <c r="O505" s="102"/>
      <c r="P505" s="102"/>
    </row>
    <row r="506" spans="1:17" ht="18" customHeight="1" thickBot="1" x14ac:dyDescent="0.3">
      <c r="A506" s="380" t="s">
        <v>144</v>
      </c>
      <c r="B506" s="381"/>
      <c r="C506" s="381"/>
      <c r="D506" s="381"/>
      <c r="E506" s="381"/>
      <c r="F506" s="381"/>
      <c r="G506" s="382"/>
      <c r="H506" s="256">
        <f>H483+H485+H487+H489+H493+H495+H497+H499+H501</f>
        <v>0</v>
      </c>
      <c r="I506" s="247">
        <f>I483+I485+I487+I489+I493+I495+I497+I499+I501</f>
        <v>1369700</v>
      </c>
      <c r="J506" s="248" t="s">
        <v>145</v>
      </c>
      <c r="K506" s="102"/>
      <c r="L506" s="102"/>
      <c r="M506" s="102"/>
      <c r="N506" s="102"/>
      <c r="O506" s="102"/>
      <c r="P506" s="102"/>
    </row>
  </sheetData>
  <mergeCells count="178">
    <mergeCell ref="A481:C481"/>
    <mergeCell ref="D481:E481"/>
    <mergeCell ref="F481:G481"/>
    <mergeCell ref="H481:I481"/>
    <mergeCell ref="J481:J482"/>
    <mergeCell ref="A506:G506"/>
    <mergeCell ref="A476:G476"/>
    <mergeCell ref="A477:P477"/>
    <mergeCell ref="A478:D478"/>
    <mergeCell ref="F478:I478"/>
    <mergeCell ref="A479:I479"/>
    <mergeCell ref="A480:B480"/>
    <mergeCell ref="A443:P443"/>
    <mergeCell ref="A444:D444"/>
    <mergeCell ref="F444:I444"/>
    <mergeCell ref="A445:I445"/>
    <mergeCell ref="A446:B446"/>
    <mergeCell ref="A447:C447"/>
    <mergeCell ref="D447:E447"/>
    <mergeCell ref="F447:G447"/>
    <mergeCell ref="H447:I447"/>
    <mergeCell ref="J447:J448"/>
    <mergeCell ref="A415:C415"/>
    <mergeCell ref="D415:E415"/>
    <mergeCell ref="F415:G415"/>
    <mergeCell ref="H415:I415"/>
    <mergeCell ref="J415:J416"/>
    <mergeCell ref="A442:G442"/>
    <mergeCell ref="A409:G409"/>
    <mergeCell ref="A411:P411"/>
    <mergeCell ref="A412:D412"/>
    <mergeCell ref="F412:I412"/>
    <mergeCell ref="A413:I413"/>
    <mergeCell ref="A414:B414"/>
    <mergeCell ref="A380:P380"/>
    <mergeCell ref="A381:D381"/>
    <mergeCell ref="F381:I381"/>
    <mergeCell ref="A382:I382"/>
    <mergeCell ref="A383:B383"/>
    <mergeCell ref="A384:C384"/>
    <mergeCell ref="D384:E384"/>
    <mergeCell ref="F384:G384"/>
    <mergeCell ref="H384:I384"/>
    <mergeCell ref="J384:J385"/>
    <mergeCell ref="A352:C352"/>
    <mergeCell ref="D352:E352"/>
    <mergeCell ref="F352:G352"/>
    <mergeCell ref="H352:I352"/>
    <mergeCell ref="J352:J353"/>
    <mergeCell ref="A379:G379"/>
    <mergeCell ref="A347:G347"/>
    <mergeCell ref="A348:P348"/>
    <mergeCell ref="A349:D349"/>
    <mergeCell ref="F349:I349"/>
    <mergeCell ref="A350:I350"/>
    <mergeCell ref="A351:B351"/>
    <mergeCell ref="A317:P317"/>
    <mergeCell ref="A318:D318"/>
    <mergeCell ref="F318:I318"/>
    <mergeCell ref="A319:I319"/>
    <mergeCell ref="A320:B320"/>
    <mergeCell ref="A321:C321"/>
    <mergeCell ref="D321:E321"/>
    <mergeCell ref="F321:G321"/>
    <mergeCell ref="H321:I321"/>
    <mergeCell ref="J321:J322"/>
    <mergeCell ref="A290:C290"/>
    <mergeCell ref="D290:E290"/>
    <mergeCell ref="F290:G290"/>
    <mergeCell ref="H290:I290"/>
    <mergeCell ref="J290:J291"/>
    <mergeCell ref="A315:G315"/>
    <mergeCell ref="A284:G284"/>
    <mergeCell ref="A286:P286"/>
    <mergeCell ref="A287:D287"/>
    <mergeCell ref="F287:I287"/>
    <mergeCell ref="A288:I288"/>
    <mergeCell ref="A289:B289"/>
    <mergeCell ref="A255:P255"/>
    <mergeCell ref="A256:D256"/>
    <mergeCell ref="F256:I256"/>
    <mergeCell ref="A257:I257"/>
    <mergeCell ref="A258:B258"/>
    <mergeCell ref="A259:C259"/>
    <mergeCell ref="D259:E259"/>
    <mergeCell ref="F259:G259"/>
    <mergeCell ref="H259:I259"/>
    <mergeCell ref="J259:J260"/>
    <mergeCell ref="A223:C223"/>
    <mergeCell ref="D223:E223"/>
    <mergeCell ref="F223:G223"/>
    <mergeCell ref="H223:I223"/>
    <mergeCell ref="J223:J224"/>
    <mergeCell ref="A254:G254"/>
    <mergeCell ref="A218:G218"/>
    <mergeCell ref="A219:P219"/>
    <mergeCell ref="A220:D220"/>
    <mergeCell ref="F220:I220"/>
    <mergeCell ref="A221:I221"/>
    <mergeCell ref="A222:B222"/>
    <mergeCell ref="A190:B190"/>
    <mergeCell ref="A191:C191"/>
    <mergeCell ref="D191:E191"/>
    <mergeCell ref="F191:G191"/>
    <mergeCell ref="H191:I191"/>
    <mergeCell ref="J191:J192"/>
    <mergeCell ref="A184:G184"/>
    <mergeCell ref="A185:G185"/>
    <mergeCell ref="A187:P187"/>
    <mergeCell ref="A188:D188"/>
    <mergeCell ref="F188:I188"/>
    <mergeCell ref="A189:I189"/>
    <mergeCell ref="A156:P156"/>
    <mergeCell ref="A157:D157"/>
    <mergeCell ref="F157:I157"/>
    <mergeCell ref="A158:I158"/>
    <mergeCell ref="A159:B159"/>
    <mergeCell ref="A160:C160"/>
    <mergeCell ref="D160:E160"/>
    <mergeCell ref="F160:G160"/>
    <mergeCell ref="H160:I160"/>
    <mergeCell ref="J160:J161"/>
    <mergeCell ref="A129:C129"/>
    <mergeCell ref="D129:E129"/>
    <mergeCell ref="F129:G129"/>
    <mergeCell ref="H129:I129"/>
    <mergeCell ref="J129:J130"/>
    <mergeCell ref="A154:G154"/>
    <mergeCell ref="A123:G123"/>
    <mergeCell ref="A125:P125"/>
    <mergeCell ref="A126:D126"/>
    <mergeCell ref="F126:I126"/>
    <mergeCell ref="A127:I127"/>
    <mergeCell ref="A128:B128"/>
    <mergeCell ref="A94:P94"/>
    <mergeCell ref="A95:D95"/>
    <mergeCell ref="F95:I95"/>
    <mergeCell ref="A96:I96"/>
    <mergeCell ref="A97:B97"/>
    <mergeCell ref="A98:C98"/>
    <mergeCell ref="D98:E98"/>
    <mergeCell ref="F98:G98"/>
    <mergeCell ref="H98:I98"/>
    <mergeCell ref="J98:J99"/>
    <mergeCell ref="A67:C67"/>
    <mergeCell ref="D67:E67"/>
    <mergeCell ref="F67:G67"/>
    <mergeCell ref="H67:I67"/>
    <mergeCell ref="J67:J68"/>
    <mergeCell ref="A92:G92"/>
    <mergeCell ref="A60:G60"/>
    <mergeCell ref="A63:P63"/>
    <mergeCell ref="A64:D64"/>
    <mergeCell ref="F64:I64"/>
    <mergeCell ref="A65:I65"/>
    <mergeCell ref="A66:B66"/>
    <mergeCell ref="A35:B35"/>
    <mergeCell ref="A36:C36"/>
    <mergeCell ref="D36:E36"/>
    <mergeCell ref="F36:G36"/>
    <mergeCell ref="H36:I36"/>
    <mergeCell ref="J36:J37"/>
    <mergeCell ref="A29:G29"/>
    <mergeCell ref="A30:G30"/>
    <mergeCell ref="A32:P32"/>
    <mergeCell ref="A33:D33"/>
    <mergeCell ref="F33:I33"/>
    <mergeCell ref="A34:I34"/>
    <mergeCell ref="A1:P1"/>
    <mergeCell ref="A2:D2"/>
    <mergeCell ref="F2:I2"/>
    <mergeCell ref="A3:I3"/>
    <mergeCell ref="A4:B4"/>
    <mergeCell ref="A5:C5"/>
    <mergeCell ref="D5:E5"/>
    <mergeCell ref="F5:G5"/>
    <mergeCell ref="H5:I5"/>
    <mergeCell ref="J5:J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F516-59AB-4325-B139-6BD8AC737062}">
  <dimension ref="A1:D36"/>
  <sheetViews>
    <sheetView tabSelected="1" workbookViewId="0">
      <selection activeCell="M15" sqref="M15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3" ht="15.75" x14ac:dyDescent="0.25">
      <c r="A1" s="333" t="s">
        <v>418</v>
      </c>
      <c r="C1" s="100" t="s">
        <v>87</v>
      </c>
    </row>
    <row r="2" spans="1:3" ht="16.5" thickBot="1" x14ac:dyDescent="0.3">
      <c r="A2" s="334" t="s">
        <v>419</v>
      </c>
    </row>
    <row r="3" spans="1:3" ht="15.75" x14ac:dyDescent="0.25">
      <c r="A3" s="335" t="s">
        <v>420</v>
      </c>
      <c r="B3" s="336">
        <v>14182400</v>
      </c>
    </row>
    <row r="4" spans="1:3" ht="15.75" x14ac:dyDescent="0.25">
      <c r="A4" s="337" t="s">
        <v>421</v>
      </c>
      <c r="B4" s="338"/>
    </row>
    <row r="5" spans="1:3" ht="15.75" x14ac:dyDescent="0.25">
      <c r="A5" s="337" t="s">
        <v>422</v>
      </c>
      <c r="B5" s="338"/>
    </row>
    <row r="6" spans="1:3" ht="15.75" x14ac:dyDescent="0.25">
      <c r="A6" s="339" t="s">
        <v>423</v>
      </c>
      <c r="B6" s="340"/>
    </row>
    <row r="7" spans="1:3" ht="15.75" x14ac:dyDescent="0.25">
      <c r="A7" s="339" t="s">
        <v>424</v>
      </c>
      <c r="B7" s="340"/>
    </row>
    <row r="8" spans="1:3" ht="16.5" thickBot="1" x14ac:dyDescent="0.3">
      <c r="A8" s="341" t="s">
        <v>425</v>
      </c>
      <c r="B8" s="342">
        <f>B3+B4+B5+B6+B7</f>
        <v>14182400</v>
      </c>
    </row>
    <row r="11" spans="1:3" ht="16.5" thickBot="1" x14ac:dyDescent="0.3">
      <c r="A11" s="334" t="s">
        <v>426</v>
      </c>
      <c r="B11" s="334"/>
    </row>
    <row r="12" spans="1:3" ht="15.75" x14ac:dyDescent="0.25">
      <c r="A12" s="335" t="s">
        <v>420</v>
      </c>
      <c r="B12" s="336">
        <v>14112400</v>
      </c>
    </row>
    <row r="13" spans="1:3" ht="15.75" x14ac:dyDescent="0.25">
      <c r="A13" s="337" t="s">
        <v>421</v>
      </c>
      <c r="B13" s="338"/>
    </row>
    <row r="14" spans="1:3" ht="15.75" x14ac:dyDescent="0.25">
      <c r="A14" s="337" t="s">
        <v>427</v>
      </c>
      <c r="B14" s="338"/>
    </row>
    <row r="15" spans="1:3" ht="15.75" x14ac:dyDescent="0.25">
      <c r="A15" s="339" t="s">
        <v>423</v>
      </c>
      <c r="B15" s="340"/>
    </row>
    <row r="16" spans="1:3" ht="15.75" x14ac:dyDescent="0.25">
      <c r="A16" s="339" t="s">
        <v>424</v>
      </c>
      <c r="B16" s="340"/>
    </row>
    <row r="17" spans="1:4" ht="16.5" thickBot="1" x14ac:dyDescent="0.3">
      <c r="A17" s="341" t="s">
        <v>425</v>
      </c>
      <c r="B17" s="342">
        <f>B12+B13+B14+B15+B16</f>
        <v>14112400</v>
      </c>
    </row>
    <row r="18" spans="1:4" ht="15.75" thickBot="1" x14ac:dyDescent="0.3"/>
    <row r="19" spans="1:4" ht="18.75" customHeight="1" thickBot="1" x14ac:dyDescent="0.3">
      <c r="A19" s="343" t="s">
        <v>428</v>
      </c>
      <c r="B19" s="344">
        <f>B8-B17</f>
        <v>70000</v>
      </c>
    </row>
    <row r="22" spans="1:4" ht="15.75" thickBot="1" x14ac:dyDescent="0.3">
      <c r="A22" t="s">
        <v>429</v>
      </c>
      <c r="C22" t="s">
        <v>430</v>
      </c>
    </row>
    <row r="23" spans="1:4" ht="16.5" thickBot="1" x14ac:dyDescent="0.3">
      <c r="A23" s="345" t="s">
        <v>431</v>
      </c>
      <c r="B23" s="346">
        <v>0</v>
      </c>
      <c r="C23" s="347">
        <f>B12-B3</f>
        <v>-70000</v>
      </c>
      <c r="D23" s="348" t="s">
        <v>432</v>
      </c>
    </row>
    <row r="24" spans="1:4" ht="16.5" thickBot="1" x14ac:dyDescent="0.3">
      <c r="A24" s="349" t="s">
        <v>433</v>
      </c>
      <c r="B24" s="350">
        <v>0</v>
      </c>
      <c r="C24" s="351">
        <f>B13-B4</f>
        <v>0</v>
      </c>
    </row>
    <row r="25" spans="1:4" ht="16.5" thickBot="1" x14ac:dyDescent="0.3">
      <c r="A25" s="349" t="s">
        <v>434</v>
      </c>
      <c r="B25" s="350">
        <v>0</v>
      </c>
      <c r="C25" s="352">
        <f>B14-B5</f>
        <v>0</v>
      </c>
    </row>
    <row r="26" spans="1:4" ht="16.5" thickBot="1" x14ac:dyDescent="0.3">
      <c r="A26" s="349" t="s">
        <v>435</v>
      </c>
      <c r="B26" s="353">
        <v>0</v>
      </c>
      <c r="C26" s="344">
        <f>B15-B6</f>
        <v>0</v>
      </c>
    </row>
    <row r="27" spans="1:4" ht="16.5" thickBot="1" x14ac:dyDescent="0.3">
      <c r="A27" s="349" t="s">
        <v>436</v>
      </c>
      <c r="B27" s="353">
        <v>0</v>
      </c>
      <c r="C27" s="344">
        <f>B16-B7</f>
        <v>0</v>
      </c>
    </row>
    <row r="28" spans="1:4" ht="15.75" thickBot="1" x14ac:dyDescent="0.3">
      <c r="B28" s="354"/>
      <c r="C28" s="347">
        <f>C24+C25+C26+C27</f>
        <v>0</v>
      </c>
    </row>
    <row r="34" spans="1:2" x14ac:dyDescent="0.25">
      <c r="A34" t="s">
        <v>437</v>
      </c>
      <c r="B34" s="355">
        <v>43434</v>
      </c>
    </row>
    <row r="35" spans="1:2" x14ac:dyDescent="0.25">
      <c r="A35" t="s">
        <v>438</v>
      </c>
      <c r="B35" s="355">
        <v>43450</v>
      </c>
    </row>
    <row r="36" spans="1:2" x14ac:dyDescent="0.25">
      <c r="A36" t="s">
        <v>439</v>
      </c>
      <c r="B36" s="101">
        <v>43451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příjmy</vt:lpstr>
      <vt:lpstr>výdaje</vt:lpstr>
      <vt:lpstr>rekapitulace</vt:lpstr>
      <vt:lpstr>Návrh rozpočtu 2019 položkový</vt:lpstr>
      <vt:lpstr>rekapitulace financování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 Vaňousová</cp:lastModifiedBy>
  <cp:lastPrinted>2018-11-30T07:21:57Z</cp:lastPrinted>
  <dcterms:created xsi:type="dcterms:W3CDTF">2018-11-28T06:51:30Z</dcterms:created>
  <dcterms:modified xsi:type="dcterms:W3CDTF">2018-12-20T08:01:55Z</dcterms:modified>
</cp:coreProperties>
</file>