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0\"/>
    </mc:Choice>
  </mc:AlternateContent>
  <xr:revisionPtr revIDLastSave="0" documentId="13_ncr:1_{7D914729-0674-45DF-B2F2-8D9E3F61E320}" xr6:coauthVersionLast="45" xr6:coauthVersionMax="45" xr10:uidLastSave="{00000000-0000-0000-0000-000000000000}"/>
  <bookViews>
    <workbookView xWindow="-120" yWindow="-120" windowWidth="29040" windowHeight="15840" activeTab="1" xr2:uid="{7792EDD7-CBD2-4D23-962F-DBCA516F8662}"/>
  </bookViews>
  <sheets>
    <sheet name="Rozpočet položk. - PŘÍJMY" sheetId="1" r:id="rId1"/>
    <sheet name="Rozpočet položk.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2" l="1"/>
  <c r="I123" i="2"/>
  <c r="H114" i="2" l="1"/>
  <c r="I114" i="2"/>
  <c r="I119" i="2"/>
  <c r="H119" i="2"/>
  <c r="I198" i="1"/>
  <c r="H198" i="1"/>
  <c r="H483" i="2" l="1"/>
  <c r="F46" i="8" l="1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2" i="8" s="1"/>
  <c r="G31" i="8"/>
  <c r="G30" i="8"/>
  <c r="G29" i="8"/>
  <c r="G28" i="8"/>
  <c r="G27" i="8"/>
  <c r="G26" i="8"/>
  <c r="F22" i="8"/>
  <c r="E22" i="8"/>
  <c r="D22" i="8"/>
  <c r="C22" i="8"/>
  <c r="B22" i="8"/>
  <c r="G22" i="8" s="1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G10" i="8" l="1"/>
  <c r="G46" i="8"/>
  <c r="B55" i="8" s="1"/>
  <c r="G39" i="8"/>
  <c r="B54" i="8" s="1"/>
  <c r="B53" i="8"/>
  <c r="E53" i="8"/>
  <c r="B52" i="8"/>
  <c r="E52" i="8"/>
  <c r="C33" i="7"/>
  <c r="C32" i="7"/>
  <c r="C31" i="7"/>
  <c r="C30" i="7"/>
  <c r="C29" i="7"/>
  <c r="C28" i="7"/>
  <c r="C27" i="7"/>
  <c r="B21" i="7"/>
  <c r="B10" i="7"/>
  <c r="E54" i="8" l="1"/>
  <c r="E56" i="8" s="1"/>
  <c r="B56" i="8"/>
  <c r="C34" i="7"/>
  <c r="B23" i="7"/>
  <c r="H29" i="1"/>
  <c r="H60" i="1"/>
  <c r="I60" i="1"/>
  <c r="I29" i="1"/>
  <c r="I579" i="2"/>
  <c r="H579" i="2"/>
  <c r="I483" i="2"/>
  <c r="H505" i="2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03" i="2"/>
  <c r="H303" i="2"/>
  <c r="I324" i="2"/>
  <c r="I346" i="2" s="1"/>
  <c r="H324" i="2"/>
  <c r="H346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I665" i="2" l="1"/>
  <c r="I91" i="2"/>
  <c r="I60" i="2"/>
  <c r="I29" i="2"/>
  <c r="I505" i="2"/>
  <c r="H665" i="2"/>
  <c r="I410" i="2"/>
  <c r="H537" i="2"/>
  <c r="I537" i="2"/>
  <c r="H569" i="2"/>
  <c r="I569" i="2"/>
  <c r="I30" i="2" s="1"/>
  <c r="I378" i="2"/>
  <c r="H219" i="2"/>
  <c r="H314" i="2"/>
  <c r="I219" i="2"/>
  <c r="I314" i="2"/>
  <c r="H91" i="2"/>
  <c r="H378" i="2"/>
  <c r="H410" i="2"/>
  <c r="H282" i="2"/>
  <c r="I282" i="2"/>
  <c r="H60" i="2"/>
  <c r="H30" i="2" l="1"/>
  <c r="H29" i="2"/>
  <c r="I207" i="1" l="1"/>
  <c r="H207" i="1"/>
  <c r="I202" i="1"/>
  <c r="H202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I182" i="1" s="1"/>
  <c r="H160" i="1"/>
  <c r="H142" i="1"/>
  <c r="I142" i="1"/>
  <c r="I134" i="1"/>
  <c r="H134" i="1"/>
  <c r="I129" i="1"/>
  <c r="H129" i="1"/>
  <c r="H182" i="1" l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<sst xmlns="http://schemas.openxmlformats.org/spreadsheetml/2006/main" count="1226" uniqueCount="350">
  <si>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</si>
  <si>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</si>
  <si>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</si>
  <si>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</si>
  <si>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</si>
  <si>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</si>
  <si>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</si>
  <si>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</si>
  <si>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</si>
  <si>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</si>
  <si>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</si>
  <si>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</si>
  <si>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</si>
  <si>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</si>
  <si>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</si>
  <si>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</si>
  <si>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</si>
  <si>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</si>
  <si>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</si>
  <si>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</si>
  <si>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</si>
  <si>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</si>
  <si>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</si>
  <si>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</si>
  <si>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</si>
  <si>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</si>
  <si>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</si>
  <si>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</si>
  <si>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</si>
  <si>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</si>
  <si>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</si>
  <si>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</si>
  <si>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</si>
  <si>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</si>
  <si>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</si>
  <si>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</si>
  <si>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</si>
  <si>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</si>
  <si>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</si>
  <si>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</si>
  <si>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</si>
  <si>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</si>
  <si>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</si>
  <si>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</si>
  <si>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</si>
  <si>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</si>
  <si>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</si>
  <si>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</si>
  <si>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</si>
  <si>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</si>
  <si>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</si>
  <si>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</si>
  <si>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</si>
  <si>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</si>
  <si>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</si>
  <si>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</si>
  <si>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</si>
  <si>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</si>
  <si>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</si>
  <si>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</si>
  <si>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</si>
  <si>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</si>
  <si>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</si>
  <si>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</si>
  <si>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</si>
  <si>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</si>
  <si>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</si>
  <si>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</si>
  <si>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</si>
  <si>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</si>
  <si>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</si>
  <si>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</si>
  <si>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</si>
  <si>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</si>
  <si>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</si>
  <si>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</si>
  <si>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</si>
  <si>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</si>
  <si>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</si>
  <si>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</si>
  <si>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</si>
  <si>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</si>
  <si>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</si>
  <si>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</si>
  <si>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</si>
  <si>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</si>
  <si>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</si>
  <si>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</si>
  <si>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</si>
  <si>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</si>
  <si>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</si>
  <si>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</si>
  <si>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</si>
  <si>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</si>
  <si>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</si>
  <si>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ROZPOČET 2020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</si>
  <si>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</si>
  <si>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</si>
  <si>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</si>
  <si>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</si>
  <si>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</si>
  <si>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</si>
  <si>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</si>
  <si>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</si>
  <si>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</si>
  <si>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</si>
  <si>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</si>
  <si>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</si>
  <si>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</si>
  <si>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</si>
  <si>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</si>
  <si>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</si>
  <si>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</si>
  <si>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</si>
  <si>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</si>
  <si>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</si>
  <si>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</si>
  <si>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</si>
  <si>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</si>
  <si>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</si>
  <si>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</si>
  <si>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</si>
  <si>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</si>
  <si>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</si>
  <si>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</si>
  <si>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</si>
  <si>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</si>
  <si>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</si>
  <si>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</si>
  <si>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</si>
  <si>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</si>
  <si>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</si>
  <si>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</si>
  <si>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</si>
  <si>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</si>
  <si>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</si>
  <si>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</si>
  <si>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</si>
  <si>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</si>
  <si>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</si>
  <si>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</si>
  <si>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</si>
  <si>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</si>
  <si>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</si>
  <si>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</si>
  <si>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</si>
  <si>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</si>
  <si>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</si>
  <si>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</si>
  <si>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</si>
  <si>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</si>
  <si>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</si>
  <si>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</si>
  <si>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</si>
  <si>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</si>
  <si>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</si>
  <si>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</si>
  <si>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</si>
  <si>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</si>
  <si>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</si>
  <si>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</si>
  <si>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</si>
  <si>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</si>
  <si>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</si>
  <si>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</si>
  <si>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</si>
  <si>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</si>
  <si>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</si>
  <si>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</si>
  <si>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</si>
  <si>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</si>
  <si>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</si>
  <si>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</si>
  <si>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</si>
  <si>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</si>
  <si>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</si>
  <si>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</si>
  <si>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</si>
  <si>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</si>
  <si>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</si>
  <si>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</si>
  <si>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</si>
  <si>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</si>
  <si>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</si>
  <si>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</si>
  <si>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</si>
  <si>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</si>
  <si>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</si>
  <si>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</si>
  <si>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</si>
  <si>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</si>
  <si>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</si>
  <si>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</si>
  <si>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</si>
  <si>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</si>
  <si>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</si>
  <si>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</si>
  <si>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</si>
  <si>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</si>
  <si>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</si>
  <si>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</si>
  <si>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</si>
  <si>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</si>
  <si>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</si>
  <si>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</si>
  <si>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</si>
  <si>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</si>
  <si>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</si>
  <si>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</si>
  <si>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</si>
  <si>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</si>
  <si>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</si>
  <si>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</si>
  <si>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</si>
  <si>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</si>
  <si>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</si>
  <si>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</si>
  <si>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</si>
  <si>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</si>
  <si>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</si>
  <si>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</si>
  <si>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</si>
  <si>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</si>
  <si>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</si>
  <si>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</si>
  <si>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</si>
  <si>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>Vratka prostředků za volby do EP</t>
  </si>
  <si>
    <t xml:space="preserve">Příjmy z pronájmu </t>
  </si>
  <si>
    <t>Přijatý neinvestiční dar</t>
  </si>
  <si>
    <t>Přijatý dar na pořízení dlouhodobého majetku</t>
  </si>
  <si>
    <t>Neinvestiční dary - SD, a.s. - oprava hasičárny</t>
  </si>
  <si>
    <t>Ostatní převod z vlastních fondů - obnova kanal.</t>
  </si>
  <si>
    <t>neinvestiční dar - oprava záchodů KD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</si>
  <si>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</si>
  <si>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</si>
  <si>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</si>
  <si>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</si>
  <si>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</si>
  <si>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</si>
  <si>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</si>
  <si>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</si>
  <si>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</si>
  <si>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</si>
  <si>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</si>
  <si>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</si>
  <si>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</si>
  <si>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</si>
  <si>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</si>
  <si>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</si>
  <si>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</si>
  <si>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Dopravní prostředky - vozidlo multicar</t>
  </si>
  <si>
    <t>vratka části dotace</t>
  </si>
  <si>
    <t>Dotace na kontejnery na odpad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</si>
  <si>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</si>
  <si>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</si>
  <si>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</si>
  <si>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</si>
  <si>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</si>
  <si>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</si>
  <si>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</si>
  <si>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</si>
  <si>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</si>
  <si>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</si>
  <si>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</si>
  <si>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</si>
  <si>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</si>
  <si>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</si>
  <si>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</si>
  <si>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</si>
  <si>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</si>
  <si>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</si>
  <si>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</si>
  <si>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</si>
  <si>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</si>
  <si>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</si>
  <si>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</si>
  <si>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</si>
  <si>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2. rozpočtobé opatření 2020</t>
  </si>
  <si>
    <t>Platby daní a poplatků státnímu rozpočtu (DPH)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</si>
  <si>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</si>
  <si>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</si>
  <si>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</si>
  <si>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</si>
  <si>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</si>
  <si>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</si>
  <si>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</si>
  <si>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</si>
  <si>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</si>
  <si>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</si>
  <si>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</si>
  <si>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</si>
  <si>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</si>
  <si>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</si>
  <si>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</si>
  <si>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</si>
  <si>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</si>
  <si>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</si>
  <si>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</si>
  <si>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</si>
  <si>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</si>
  <si>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</si>
  <si>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</si>
  <si>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</si>
  <si>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</si>
  <si>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</si>
  <si>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</si>
  <si>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</si>
  <si>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</si>
  <si>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</si>
  <si>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</si>
  <si>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</si>
  <si>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</si>
  <si>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</si>
  <si>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</si>
  <si>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</si>
  <si>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</si>
  <si>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</si>
  <si>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</si>
  <si>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</si>
  <si>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</si>
  <si>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</si>
  <si>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Investiční dary</t>
  </si>
  <si>
    <t xml:space="preserve">Neinvestiční dar </t>
  </si>
  <si>
    <t>Přijaté pojistné náhrady</t>
  </si>
  <si>
    <t>Občerstvení</t>
  </si>
  <si>
    <t>Ostatní nákupy dlouhodobého nehm. majetku</t>
  </si>
  <si>
    <t>Výstavba  - cyklostezka (projekt, odnětí, atd.)</t>
  </si>
  <si>
    <t>Budovy, stavby, haly - hřiště koupaliště, elektřina</t>
  </si>
  <si>
    <t>Stavby - střídačky fotbalové hřiště</t>
  </si>
  <si>
    <t>Investiční transfer př.org. - zastřešení pískoviště</t>
  </si>
  <si>
    <t>Opravy a udržování - staré WC KD - vícenáklady</t>
  </si>
  <si>
    <t>Opravy a udržování - chodby starší čp.</t>
  </si>
  <si>
    <t>Podlimitní techn.zhodn. - kabeláž k pódiu + ost.</t>
  </si>
  <si>
    <t>Stavby - hřiště workoutové hřiště, včetně podkl.</t>
  </si>
  <si>
    <t>Samostatná movitá věc - vysavač na listí + nástavba</t>
  </si>
  <si>
    <t>Nákup odstatních služeb - navýšení služeb. TO</t>
  </si>
  <si>
    <t>Nákup odstatních služeb - úpravy bioskládky + likv.</t>
  </si>
  <si>
    <t>Nákup materiálu, j.n. - náhradní díly</t>
  </si>
  <si>
    <t>Opravy a udržování - úpravy spisovny OÚ</t>
  </si>
  <si>
    <t>Nákup materiálu j.n. - úprava spisovny OÚ</t>
  </si>
  <si>
    <t>Programové vybavení - rozšíření progr.UCT, DDP</t>
  </si>
  <si>
    <t>Drotný hmotný dlouhodobý majetek - nábytek spis.</t>
  </si>
  <si>
    <t>opatření č. 4</t>
  </si>
  <si>
    <t>Neinv. přijaté transfery - jednoráz.přísp.kraj COVID</t>
  </si>
  <si>
    <t>Dotace - kraj na opravu KD - sociální zařízení</t>
  </si>
  <si>
    <t>Ostatní příjmy z prodeje dlohodobého majetku</t>
  </si>
  <si>
    <t>Volby do zastupitelstev krajů - ÚZ 98 193</t>
  </si>
  <si>
    <t>Dotace na volby zastupitelstev krajů</t>
  </si>
  <si>
    <t>Ostatní záležitosti ochr.památek a péče o kult.děd.</t>
  </si>
  <si>
    <t>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</si>
</sst>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7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4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0" fillId="0" borderId="0" xfId="0" applyFill="1"/>
    <xf numFmtId="0" fontId="4" fillId="11" borderId="0" xfId="0" applyFont="1" applyFill="1"/>
    <xf numFmtId="44" fontId="9" fillId="7" borderId="22" xfId="1" applyFont="1" applyFill="1" applyBorder="1"/>
    <xf numFmtId="44" fontId="13" fillId="5" borderId="11" xfId="1" applyFont="1" applyFill="1" applyBorder="1"/>
    <xf numFmtId="0" fontId="15" fillId="0" borderId="0" xfId="0" applyFont="1"/>
    <xf numFmtId="14" fontId="16" fillId="0" borderId="0" xfId="0" applyNumberFormat="1" applyFont="1"/>
    <xf numFmtId="14" fontId="0" fillId="0" borderId="0" xfId="0" applyNumberFormat="1"/>
    <xf numFmtId="44" fontId="17" fillId="0" borderId="23" xfId="0" applyNumberFormat="1" applyFont="1" applyBorder="1"/>
    <xf numFmtId="44" fontId="14" fillId="0" borderId="43" xfId="1" applyFont="1" applyBorder="1"/>
    <xf numFmtId="0" fontId="18" fillId="0" borderId="0" xfId="0" applyFont="1"/>
    <xf numFmtId="0" fontId="0" fillId="0" borderId="0" xfId="0" applyFont="1"/>
    <xf numFmtId="0" fontId="19" fillId="0" borderId="0" xfId="0" applyFont="1"/>
    <xf numFmtId="0" fontId="20" fillId="0" borderId="0" xfId="0" applyFont="1"/>
    <xf numFmtId="0" fontId="21" fillId="0" borderId="29" xfId="0" applyFont="1" applyBorder="1"/>
    <xf numFmtId="44" fontId="21" fillId="0" borderId="31" xfId="1" applyFont="1" applyBorder="1"/>
    <xf numFmtId="0" fontId="21" fillId="0" borderId="13" xfId="0" applyFont="1" applyBorder="1"/>
    <xf numFmtId="44" fontId="21" fillId="0" borderId="15" xfId="1" applyFont="1" applyBorder="1"/>
    <xf numFmtId="0" fontId="21" fillId="0" borderId="24" xfId="0" applyFont="1" applyBorder="1"/>
    <xf numFmtId="44" fontId="21" fillId="0" borderId="26" xfId="1" applyFont="1" applyBorder="1"/>
    <xf numFmtId="0" fontId="20" fillId="0" borderId="16" xfId="0" applyFont="1" applyBorder="1"/>
    <xf numFmtId="44" fontId="20" fillId="0" borderId="18" xfId="1" applyFont="1" applyBorder="1"/>
    <xf numFmtId="44" fontId="22" fillId="0" borderId="26" xfId="1" applyFont="1" applyBorder="1"/>
    <xf numFmtId="0" fontId="0" fillId="0" borderId="27" xfId="0" applyFont="1" applyBorder="1"/>
    <xf numFmtId="0" fontId="20" fillId="0" borderId="43" xfId="0" applyFont="1" applyBorder="1"/>
    <xf numFmtId="44" fontId="20" fillId="0" borderId="43" xfId="1" applyFont="1" applyBorder="1"/>
    <xf numFmtId="44" fontId="23" fillId="0" borderId="43" xfId="0" applyNumberFormat="1" applyFont="1" applyBorder="1"/>
    <xf numFmtId="0" fontId="20" fillId="0" borderId="27" xfId="0" applyFont="1" applyBorder="1"/>
    <xf numFmtId="44" fontId="20" fillId="0" borderId="44" xfId="0" applyNumberFormat="1" applyFont="1" applyBorder="1"/>
    <xf numFmtId="44" fontId="19" fillId="0" borderId="43" xfId="0" applyNumberFormat="1" applyFont="1" applyBorder="1"/>
    <xf numFmtId="44" fontId="20" fillId="0" borderId="22" xfId="0" applyNumberFormat="1" applyFont="1" applyBorder="1"/>
    <xf numFmtId="44" fontId="19" fillId="0" borderId="23" xfId="0" applyNumberFormat="1" applyFont="1" applyBorder="1"/>
    <xf numFmtId="0" fontId="20" fillId="0" borderId="41" xfId="0" applyFont="1" applyBorder="1"/>
    <xf numFmtId="44" fontId="20" fillId="0" borderId="42" xfId="0" applyNumberFormat="1" applyFont="1" applyBorder="1"/>
    <xf numFmtId="44" fontId="19" fillId="0" borderId="6" xfId="0" applyNumberFormat="1" applyFont="1" applyBorder="1"/>
    <xf numFmtId="0" fontId="20" fillId="0" borderId="19" xfId="0" applyFont="1" applyBorder="1"/>
    <xf numFmtId="44" fontId="20" fillId="0" borderId="27" xfId="0" applyNumberFormat="1" applyFont="1" applyBorder="1"/>
    <xf numFmtId="0" fontId="0" fillId="0" borderId="45" xfId="0" applyFont="1" applyBorder="1"/>
    <xf numFmtId="0" fontId="25" fillId="0" borderId="0" xfId="0" applyFont="1"/>
    <xf numFmtId="0" fontId="15" fillId="0" borderId="0" xfId="0" applyFont="1" applyAlignment="1">
      <alignment horizontal="center"/>
    </xf>
    <xf numFmtId="0" fontId="15" fillId="12" borderId="29" xfId="0" applyFont="1" applyFill="1" applyBorder="1" applyAlignment="1">
      <alignment horizontal="center"/>
    </xf>
    <xf numFmtId="0" fontId="15" fillId="12" borderId="30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5" fillId="12" borderId="31" xfId="0" applyFont="1" applyFill="1" applyBorder="1" applyAlignment="1">
      <alignment horizontal="center"/>
    </xf>
    <xf numFmtId="0" fontId="15" fillId="12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16" fontId="15" fillId="0" borderId="0" xfId="0" applyNumberFormat="1" applyFont="1"/>
    <xf numFmtId="0" fontId="15" fillId="12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15" fillId="12" borderId="16" xfId="0" applyFont="1" applyFill="1" applyBorder="1" applyAlignment="1">
      <alignment horizontal="center"/>
    </xf>
    <xf numFmtId="44" fontId="27" fillId="12" borderId="17" xfId="1" applyFont="1" applyFill="1" applyBorder="1" applyAlignment="1">
      <alignment horizontal="center"/>
    </xf>
    <xf numFmtId="44" fontId="27" fillId="12" borderId="49" xfId="1" applyFont="1" applyFill="1" applyBorder="1" applyAlignment="1">
      <alignment horizontal="center"/>
    </xf>
    <xf numFmtId="44" fontId="27" fillId="12" borderId="18" xfId="1" applyFont="1" applyFill="1" applyBorder="1" applyAlignment="1">
      <alignment horizontal="center"/>
    </xf>
    <xf numFmtId="0" fontId="28" fillId="0" borderId="0" xfId="0" applyFont="1"/>
    <xf numFmtId="0" fontId="15" fillId="12" borderId="29" xfId="0" applyFont="1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15" fillId="12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15" fillId="12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15" fillId="12" borderId="16" xfId="0" applyFont="1" applyFill="1" applyBorder="1" applyAlignment="1">
      <alignment horizontal="left"/>
    </xf>
    <xf numFmtId="44" fontId="26" fillId="12" borderId="17" xfId="1" applyFont="1" applyFill="1" applyBorder="1"/>
    <xf numFmtId="44" fontId="26" fillId="12" borderId="49" xfId="1" applyFont="1" applyFill="1" applyBorder="1"/>
    <xf numFmtId="44" fontId="27" fillId="12" borderId="18" xfId="1" applyFont="1" applyFill="1" applyBorder="1"/>
    <xf numFmtId="0" fontId="15" fillId="12" borderId="16" xfId="0" applyFont="1" applyFill="1" applyBorder="1"/>
    <xf numFmtId="44" fontId="15" fillId="0" borderId="14" xfId="1" applyFont="1" applyBorder="1"/>
    <xf numFmtId="44" fontId="15" fillId="0" borderId="47" xfId="1" applyFont="1" applyBorder="1"/>
    <xf numFmtId="44" fontId="15" fillId="0" borderId="15" xfId="1" applyFont="1" applyBorder="1"/>
    <xf numFmtId="44" fontId="15" fillId="12" borderId="17" xfId="1" applyFont="1" applyFill="1" applyBorder="1"/>
    <xf numFmtId="44" fontId="15" fillId="12" borderId="49" xfId="1" applyFont="1" applyFill="1" applyBorder="1"/>
    <xf numFmtId="44" fontId="28" fillId="12" borderId="18" xfId="1" applyFont="1" applyFill="1" applyBorder="1"/>
    <xf numFmtId="44" fontId="26" fillId="0" borderId="14" xfId="1" applyFont="1" applyBorder="1" applyAlignment="1">
      <alignment horizontal="left"/>
    </xf>
    <xf numFmtId="44" fontId="29" fillId="0" borderId="14" xfId="1" applyFont="1" applyBorder="1" applyAlignment="1">
      <alignment horizontal="left"/>
    </xf>
    <xf numFmtId="44" fontId="26" fillId="0" borderId="47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16" fillId="12" borderId="16" xfId="0" applyFont="1" applyFill="1" applyBorder="1"/>
    <xf numFmtId="44" fontId="26" fillId="12" borderId="17" xfId="0" applyNumberFormat="1" applyFont="1" applyFill="1" applyBorder="1"/>
    <xf numFmtId="44" fontId="29" fillId="12" borderId="17" xfId="0" applyNumberFormat="1" applyFont="1" applyFill="1" applyBorder="1"/>
    <xf numFmtId="44" fontId="26" fillId="12" borderId="49" xfId="0" applyNumberFormat="1" applyFont="1" applyFill="1" applyBorder="1"/>
    <xf numFmtId="44" fontId="27" fillId="12" borderId="18" xfId="0" applyNumberFormat="1" applyFont="1" applyFill="1" applyBorder="1"/>
    <xf numFmtId="0" fontId="28" fillId="0" borderId="0" xfId="0" applyFont="1" applyAlignment="1">
      <alignment horizontal="center"/>
    </xf>
    <xf numFmtId="0" fontId="28" fillId="12" borderId="29" xfId="0" applyFont="1" applyFill="1" applyBorder="1"/>
    <xf numFmtId="0" fontId="28" fillId="12" borderId="31" xfId="0" applyFont="1" applyFill="1" applyBorder="1"/>
    <xf numFmtId="0" fontId="28" fillId="12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2" borderId="16" xfId="0" applyFont="1" applyFill="1" applyBorder="1"/>
    <xf numFmtId="44" fontId="30" fillId="12" borderId="18" xfId="1" applyFont="1" applyFill="1" applyBorder="1"/>
    <xf numFmtId="0" fontId="16" fillId="0" borderId="0" xfId="0" applyFont="1" applyFill="1" applyBorder="1"/>
    <xf numFmtId="44" fontId="26" fillId="0" borderId="0" xfId="0" applyNumberFormat="1" applyFont="1" applyFill="1" applyBorder="1"/>
    <xf numFmtId="44" fontId="29" fillId="0" borderId="0" xfId="0" applyNumberFormat="1" applyFont="1" applyFill="1" applyBorder="1"/>
    <xf numFmtId="44" fontId="27" fillId="0" borderId="0" xfId="0" applyNumberFormat="1" applyFont="1" applyFill="1" applyBorder="1"/>
    <xf numFmtId="44" fontId="13" fillId="5" borderId="25" xfId="1" applyFont="1" applyFill="1" applyBorder="1"/>
    <xf numFmtId="44" fontId="9" fillId="5" borderId="22" xfId="1" applyFont="1" applyFill="1" applyBorder="1"/>
    <xf numFmtId="44" fontId="9" fillId="7" borderId="35" xfId="1" applyFont="1" applyFill="1" applyBorder="1"/>
    <xf numFmtId="44" fontId="9" fillId="8" borderId="39" xfId="1" applyFont="1" applyFill="1" applyBorder="1"/>
    <xf numFmtId="0" fontId="5" fillId="7" borderId="27" xfId="0" applyFont="1" applyFill="1" applyBorder="1"/>
    <xf numFmtId="0" fontId="5" fillId="7" borderId="22" xfId="0" applyFont="1" applyFill="1" applyBorder="1"/>
    <xf numFmtId="44" fontId="8" fillId="0" borderId="22" xfId="1" applyFont="1" applyBorder="1"/>
    <xf numFmtId="44" fontId="8" fillId="9" borderId="22" xfId="1" applyFont="1" applyFill="1" applyBorder="1"/>
    <xf numFmtId="0" fontId="12" fillId="0" borderId="23" xfId="0" applyFont="1" applyBorder="1"/>
    <xf numFmtId="44" fontId="19" fillId="0" borderId="46" xfId="0" applyNumberFormat="1" applyFont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9" zoomScale="130" zoomScaleNormal="130" workbookViewId="0">
      <selection activeCell="H138" sqref="H138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9" t="s">
        <v>95</v>
      </c>
      <c r="B1" s="259"/>
      <c r="C1" s="259"/>
      <c r="D1" s="259"/>
      <c r="E1" s="259"/>
      <c r="F1" s="259"/>
      <c r="G1" s="259"/>
      <c r="H1" s="259"/>
      <c r="I1" s="259"/>
      <c r="J1" s="259"/>
      <c r="K1" s="39"/>
      <c r="L1" s="39"/>
      <c r="M1" s="39"/>
      <c r="N1" s="39"/>
      <c r="O1" s="39"/>
      <c r="P1" s="39"/>
    </row>
    <row r="2" spans="1:16" ht="15.75" x14ac:dyDescent="0.25">
      <c r="A2" s="260" t="s">
        <v>0</v>
      </c>
      <c r="B2" s="260"/>
      <c r="C2" s="260"/>
      <c r="D2" s="260"/>
      <c r="E2" s="1"/>
      <c r="F2" s="261" t="s">
        <v>1</v>
      </c>
      <c r="G2" s="261"/>
      <c r="H2" s="261"/>
      <c r="I2" s="261"/>
      <c r="J2" s="134" t="s">
        <v>181</v>
      </c>
      <c r="K2" s="1"/>
      <c r="L2" s="1"/>
      <c r="M2" s="1"/>
      <c r="N2" s="1"/>
      <c r="O2" s="1"/>
      <c r="P2" s="1"/>
    </row>
    <row r="3" spans="1:16" ht="15.75" x14ac:dyDescent="0.25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63" t="s">
        <v>4</v>
      </c>
      <c r="B4" s="263"/>
      <c r="C4" s="1"/>
      <c r="D4" s="1"/>
      <c r="E4" s="1"/>
      <c r="F4" s="1" t="s">
        <v>61</v>
      </c>
      <c r="G4" s="1"/>
      <c r="H4" s="1"/>
      <c r="I4" s="147" t="s">
        <v>342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64" t="s">
        <v>6</v>
      </c>
      <c r="B5" s="265"/>
      <c r="C5" s="266"/>
      <c r="D5" s="267" t="s">
        <v>7</v>
      </c>
      <c r="E5" s="268"/>
      <c r="F5" s="267" t="s">
        <v>8</v>
      </c>
      <c r="G5" s="268"/>
      <c r="H5" s="267" t="s">
        <v>9</v>
      </c>
      <c r="I5" s="268"/>
      <c r="J5" s="269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70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2560000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80000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2300000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5"/>
      <c r="I11" s="16">
        <v>870400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5200000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70000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>
        <v>3000</v>
      </c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1300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10000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56" t="s">
        <v>33</v>
      </c>
      <c r="B29" s="257"/>
      <c r="C29" s="257"/>
      <c r="D29" s="257"/>
      <c r="E29" s="257"/>
      <c r="F29" s="257"/>
      <c r="G29" s="258"/>
      <c r="H29" s="24">
        <f>SUM(H7:H28)</f>
        <v>3000</v>
      </c>
      <c r="I29" s="25">
        <f>SUM(I7:I28)</f>
        <v>12966700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72" t="s">
        <v>34</v>
      </c>
      <c r="B30" s="273"/>
      <c r="C30" s="273"/>
      <c r="D30" s="273"/>
      <c r="E30" s="273"/>
      <c r="F30" s="273"/>
      <c r="G30" s="274"/>
      <c r="H30" s="27">
        <f>H29+H60+H91+H121+H151+H182+H212</f>
        <v>1433250</v>
      </c>
      <c r="I30" s="28">
        <f>I29+I60+I91+I121+I151+I182+I212</f>
        <v>19394178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9" t="s">
        <v>95</v>
      </c>
      <c r="B32" s="259"/>
      <c r="C32" s="259"/>
      <c r="D32" s="259"/>
      <c r="E32" s="259"/>
      <c r="F32" s="259"/>
      <c r="G32" s="259"/>
      <c r="H32" s="259"/>
      <c r="I32" s="259"/>
      <c r="J32" s="259"/>
      <c r="K32" s="39"/>
      <c r="L32" s="39"/>
      <c r="M32" s="39"/>
      <c r="N32" s="39"/>
      <c r="O32" s="39"/>
      <c r="P32" s="39"/>
    </row>
    <row r="33" spans="1:16" ht="15.75" x14ac:dyDescent="0.25">
      <c r="A33" s="260" t="s">
        <v>0</v>
      </c>
      <c r="B33" s="260"/>
      <c r="C33" s="260"/>
      <c r="D33" s="260"/>
      <c r="E33" s="1"/>
      <c r="F33" s="261" t="s">
        <v>1</v>
      </c>
      <c r="G33" s="261"/>
      <c r="H33" s="261"/>
      <c r="I33" s="261"/>
      <c r="J33" s="2"/>
      <c r="K33" s="1"/>
      <c r="L33" s="1"/>
      <c r="M33" s="1"/>
      <c r="N33" s="1"/>
      <c r="O33" s="1"/>
      <c r="P33" s="1"/>
    </row>
    <row r="34" spans="1:16" ht="15.75" x14ac:dyDescent="0.25">
      <c r="A34" s="262" t="s">
        <v>2</v>
      </c>
      <c r="B34" s="262"/>
      <c r="C34" s="262"/>
      <c r="D34" s="262"/>
      <c r="E34" s="262"/>
      <c r="F34" s="262"/>
      <c r="G34" s="262"/>
      <c r="H34" s="262"/>
      <c r="I34" s="262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63" t="s">
        <v>4</v>
      </c>
      <c r="B35" s="263"/>
      <c r="C35" s="1"/>
      <c r="D35" s="1"/>
      <c r="E35" s="1"/>
      <c r="F35" s="1" t="s">
        <v>62</v>
      </c>
      <c r="G35" s="1"/>
      <c r="H35" s="1"/>
      <c r="I35" s="147" t="s">
        <v>342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64" t="s">
        <v>6</v>
      </c>
      <c r="B36" s="265"/>
      <c r="C36" s="266"/>
      <c r="D36" s="267" t="s">
        <v>7</v>
      </c>
      <c r="E36" s="268"/>
      <c r="F36" s="267" t="s">
        <v>8</v>
      </c>
      <c r="G36" s="268"/>
      <c r="H36" s="267" t="s">
        <v>9</v>
      </c>
      <c r="I36" s="268"/>
      <c r="J36" s="269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71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>
        <v>98024</v>
      </c>
      <c r="F38" s="8"/>
      <c r="G38" s="8"/>
      <c r="H38" s="10">
        <v>1013750</v>
      </c>
      <c r="I38" s="11">
        <v>1013750</v>
      </c>
      <c r="J38" s="50" t="s">
        <v>343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198</v>
      </c>
      <c r="F39" s="8"/>
      <c r="G39" s="8"/>
      <c r="H39" s="10"/>
      <c r="I39" s="11"/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198</v>
      </c>
      <c r="F40" s="13"/>
      <c r="G40" s="13"/>
      <c r="H40" s="15"/>
      <c r="I40" s="16"/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183800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>
        <v>135000</v>
      </c>
      <c r="I42" s="16">
        <v>448000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/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/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/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/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/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/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>
        <v>250000</v>
      </c>
      <c r="I49" s="31">
        <v>250000</v>
      </c>
      <c r="J49" s="49" t="s">
        <v>344</v>
      </c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>
        <v>271</v>
      </c>
      <c r="F50" s="8"/>
      <c r="G50" s="8"/>
      <c r="H50" s="10"/>
      <c r="I50" s="32">
        <v>82580</v>
      </c>
      <c r="J50" s="50" t="s">
        <v>252</v>
      </c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/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/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56" t="s">
        <v>33</v>
      </c>
      <c r="B60" s="257"/>
      <c r="C60" s="257"/>
      <c r="D60" s="257"/>
      <c r="E60" s="257"/>
      <c r="F60" s="257"/>
      <c r="G60" s="258"/>
      <c r="H60" s="24">
        <f>SUM(H38:H59)</f>
        <v>1398750</v>
      </c>
      <c r="I60" s="25">
        <f>SUM(I38:I59)</f>
        <v>1978130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9" t="s">
        <v>95</v>
      </c>
      <c r="B63" s="259"/>
      <c r="C63" s="259"/>
      <c r="D63" s="259"/>
      <c r="E63" s="259"/>
      <c r="F63" s="259"/>
      <c r="G63" s="259"/>
      <c r="H63" s="259"/>
      <c r="I63" s="259"/>
      <c r="J63" s="259"/>
      <c r="K63" s="39"/>
      <c r="L63" s="39"/>
      <c r="M63" s="39"/>
      <c r="N63" s="39"/>
      <c r="O63" s="39"/>
      <c r="P63" s="39"/>
    </row>
    <row r="64" spans="1:16" ht="15.75" x14ac:dyDescent="0.25">
      <c r="A64" s="260" t="s">
        <v>0</v>
      </c>
      <c r="B64" s="260"/>
      <c r="C64" s="260"/>
      <c r="D64" s="260"/>
      <c r="E64" s="1"/>
      <c r="F64" s="261" t="s">
        <v>1</v>
      </c>
      <c r="G64" s="261"/>
      <c r="H64" s="261"/>
      <c r="I64" s="261"/>
      <c r="J64" s="2"/>
      <c r="K64" s="1"/>
      <c r="L64" s="1"/>
      <c r="M64" s="1"/>
      <c r="N64" s="1"/>
      <c r="O64" s="1"/>
      <c r="P64" s="1"/>
    </row>
    <row r="65" spans="1:16" ht="15.75" x14ac:dyDescent="0.25">
      <c r="A65" s="262" t="s">
        <v>2</v>
      </c>
      <c r="B65" s="262"/>
      <c r="C65" s="262"/>
      <c r="D65" s="262"/>
      <c r="E65" s="262"/>
      <c r="F65" s="262"/>
      <c r="G65" s="262"/>
      <c r="H65" s="262"/>
      <c r="I65" s="262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63" t="s">
        <v>4</v>
      </c>
      <c r="B66" s="263"/>
      <c r="C66" s="1"/>
      <c r="D66" s="1"/>
      <c r="E66" s="1"/>
      <c r="F66" s="1" t="s">
        <v>63</v>
      </c>
      <c r="G66" s="1"/>
      <c r="H66" s="1"/>
      <c r="I66" s="147" t="s">
        <v>342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64" t="s">
        <v>6</v>
      </c>
      <c r="B67" s="265"/>
      <c r="C67" s="266"/>
      <c r="D67" s="267" t="s">
        <v>7</v>
      </c>
      <c r="E67" s="268"/>
      <c r="F67" s="267" t="s">
        <v>8</v>
      </c>
      <c r="G67" s="268"/>
      <c r="H67" s="267" t="s">
        <v>9</v>
      </c>
      <c r="I67" s="268"/>
      <c r="J67" s="269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70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570000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570000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186000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186000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1348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1348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667000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114000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535000</v>
      </c>
      <c r="J88" s="49" t="s">
        <v>232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56" t="s">
        <v>33</v>
      </c>
      <c r="B91" s="257"/>
      <c r="C91" s="257"/>
      <c r="D91" s="257"/>
      <c r="E91" s="257"/>
      <c r="F91" s="257"/>
      <c r="G91" s="258"/>
      <c r="H91" s="24">
        <f>H69+H73+H77+H81+H85</f>
        <v>0</v>
      </c>
      <c r="I91" s="25">
        <f>I69+I73+I77+I81+I85</f>
        <v>1434348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9" t="s">
        <v>95</v>
      </c>
      <c r="B93" s="259"/>
      <c r="C93" s="259"/>
      <c r="D93" s="259"/>
      <c r="E93" s="259"/>
      <c r="F93" s="259"/>
      <c r="G93" s="259"/>
      <c r="H93" s="259"/>
      <c r="I93" s="259"/>
      <c r="J93" s="259"/>
      <c r="K93" s="39"/>
      <c r="L93" s="39"/>
      <c r="M93" s="39"/>
      <c r="N93" s="39"/>
      <c r="O93" s="39"/>
      <c r="P93" s="39"/>
    </row>
    <row r="94" spans="1:16" ht="15.75" x14ac:dyDescent="0.25">
      <c r="A94" s="260" t="s">
        <v>0</v>
      </c>
      <c r="B94" s="260"/>
      <c r="C94" s="260"/>
      <c r="D94" s="260"/>
      <c r="E94" s="1"/>
      <c r="F94" s="261" t="s">
        <v>1</v>
      </c>
      <c r="G94" s="261"/>
      <c r="H94" s="261"/>
      <c r="I94" s="261"/>
      <c r="J94" s="2"/>
      <c r="K94" s="1"/>
      <c r="L94" s="1"/>
      <c r="M94" s="1"/>
      <c r="N94" s="1"/>
      <c r="O94" s="1"/>
      <c r="P94" s="1"/>
    </row>
    <row r="95" spans="1:16" ht="15.75" x14ac:dyDescent="0.25">
      <c r="A95" s="262" t="s">
        <v>2</v>
      </c>
      <c r="B95" s="262"/>
      <c r="C95" s="262"/>
      <c r="D95" s="262"/>
      <c r="E95" s="262"/>
      <c r="F95" s="262"/>
      <c r="G95" s="262"/>
      <c r="H95" s="262"/>
      <c r="I95" s="262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63" t="s">
        <v>4</v>
      </c>
      <c r="B96" s="263"/>
      <c r="C96" s="1"/>
      <c r="D96" s="1"/>
      <c r="E96" s="1"/>
      <c r="F96" s="1" t="s">
        <v>64</v>
      </c>
      <c r="G96" s="1"/>
      <c r="H96" s="1"/>
      <c r="I96" s="147" t="s">
        <v>342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64" t="s">
        <v>6</v>
      </c>
      <c r="B97" s="265"/>
      <c r="C97" s="266"/>
      <c r="D97" s="267" t="s">
        <v>7</v>
      </c>
      <c r="E97" s="268"/>
      <c r="F97" s="267" t="s">
        <v>8</v>
      </c>
      <c r="G97" s="268"/>
      <c r="H97" s="267" t="s">
        <v>9</v>
      </c>
      <c r="I97" s="268"/>
      <c r="J97" s="269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70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148">
        <f>SUM(H100:H102)</f>
        <v>0</v>
      </c>
      <c r="I99" s="56">
        <f>SUM(I100:I102)</f>
        <v>160000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160000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93"/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70000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70000</v>
      </c>
      <c r="J104" s="50" t="s">
        <v>321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184000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>
        <v>49000</v>
      </c>
      <c r="I108" s="60">
        <v>109000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93">
        <v>-49000</v>
      </c>
      <c r="I109" s="63">
        <v>75000</v>
      </c>
      <c r="J109" s="49" t="s">
        <v>227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228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229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608000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140000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468000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17000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17000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56" t="s">
        <v>33</v>
      </c>
      <c r="B121" s="257"/>
      <c r="C121" s="257"/>
      <c r="D121" s="257"/>
      <c r="E121" s="257"/>
      <c r="F121" s="257"/>
      <c r="G121" s="258"/>
      <c r="H121" s="24">
        <f>H99+H103+H107+H113+H117</f>
        <v>0</v>
      </c>
      <c r="I121" s="25">
        <f>I99+I103+I107+I113+I117</f>
        <v>1039000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59" t="s">
        <v>95</v>
      </c>
      <c r="B123" s="259"/>
      <c r="C123" s="259"/>
      <c r="D123" s="259"/>
      <c r="E123" s="259"/>
      <c r="F123" s="259"/>
      <c r="G123" s="259"/>
      <c r="H123" s="259"/>
      <c r="I123" s="259"/>
      <c r="J123" s="259"/>
    </row>
    <row r="124" spans="1:16" ht="15.75" x14ac:dyDescent="0.25">
      <c r="A124" s="260" t="s">
        <v>0</v>
      </c>
      <c r="B124" s="260"/>
      <c r="C124" s="260"/>
      <c r="D124" s="260"/>
      <c r="E124" s="1"/>
      <c r="F124" s="261" t="s">
        <v>1</v>
      </c>
      <c r="G124" s="261"/>
      <c r="H124" s="261"/>
      <c r="I124" s="261"/>
      <c r="J124" s="2"/>
    </row>
    <row r="125" spans="1:16" ht="15.75" x14ac:dyDescent="0.25">
      <c r="A125" s="262" t="s">
        <v>2</v>
      </c>
      <c r="B125" s="262"/>
      <c r="C125" s="262"/>
      <c r="D125" s="262"/>
      <c r="E125" s="262"/>
      <c r="F125" s="262"/>
      <c r="G125" s="262"/>
      <c r="H125" s="262"/>
      <c r="I125" s="262"/>
      <c r="J125" s="3" t="s">
        <v>3</v>
      </c>
    </row>
    <row r="126" spans="1:16" ht="16.5" thickBot="1" x14ac:dyDescent="0.3">
      <c r="A126" s="263" t="s">
        <v>4</v>
      </c>
      <c r="B126" s="263"/>
      <c r="C126" s="1"/>
      <c r="D126" s="1"/>
      <c r="E126" s="1"/>
      <c r="F126" s="1" t="s">
        <v>84</v>
      </c>
      <c r="G126" s="1"/>
      <c r="H126" s="1"/>
      <c r="I126" s="147" t="s">
        <v>342</v>
      </c>
      <c r="J126" s="1"/>
    </row>
    <row r="127" spans="1:16" ht="15.75" x14ac:dyDescent="0.25">
      <c r="A127" s="264" t="s">
        <v>6</v>
      </c>
      <c r="B127" s="265"/>
      <c r="C127" s="266"/>
      <c r="D127" s="267" t="s">
        <v>7</v>
      </c>
      <c r="E127" s="268"/>
      <c r="F127" s="267" t="s">
        <v>8</v>
      </c>
      <c r="G127" s="268"/>
      <c r="H127" s="267" t="s">
        <v>9</v>
      </c>
      <c r="I127" s="268"/>
      <c r="J127" s="269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71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148">
        <f>SUM(H135:H141)</f>
        <v>-410000</v>
      </c>
      <c r="I134" s="56">
        <f>SUM(I135:I141)</f>
        <v>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14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2321</v>
      </c>
      <c r="E138" s="8"/>
      <c r="F138" s="8"/>
      <c r="G138" s="8"/>
      <c r="H138" s="149">
        <v>-410000</v>
      </c>
      <c r="I138" s="60">
        <v>0</v>
      </c>
      <c r="J138" s="50" t="s">
        <v>322</v>
      </c>
    </row>
    <row r="139" spans="1:10" ht="15.75" x14ac:dyDescent="0.25">
      <c r="A139" s="12">
        <v>231</v>
      </c>
      <c r="B139" s="13"/>
      <c r="C139" s="8"/>
      <c r="D139" s="58">
        <v>2324</v>
      </c>
      <c r="E139" s="8"/>
      <c r="F139" s="8"/>
      <c r="G139" s="8"/>
      <c r="H139" s="59"/>
      <c r="I139" s="60">
        <v>3000</v>
      </c>
      <c r="J139" s="50" t="s">
        <v>75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500</v>
      </c>
      <c r="I142" s="56">
        <f>SUM(I143:I150)</f>
        <v>175500</v>
      </c>
      <c r="J142" s="57" t="s">
        <v>96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323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3119</v>
      </c>
      <c r="E150" s="13"/>
      <c r="F150" s="13"/>
      <c r="G150" s="13"/>
      <c r="H150" s="15">
        <v>500</v>
      </c>
      <c r="I150" s="76">
        <v>500</v>
      </c>
      <c r="J150" s="74" t="s">
        <v>345</v>
      </c>
    </row>
    <row r="151" spans="1:10" ht="16.5" thickBot="1" x14ac:dyDescent="0.3">
      <c r="A151" s="256" t="s">
        <v>33</v>
      </c>
      <c r="B151" s="257"/>
      <c r="C151" s="257"/>
      <c r="D151" s="257"/>
      <c r="E151" s="257"/>
      <c r="F151" s="257"/>
      <c r="G151" s="258"/>
      <c r="H151" s="24">
        <f>H129+H134+H142</f>
        <v>-409500</v>
      </c>
      <c r="I151" s="25">
        <f>I129+I134+I142</f>
        <v>197500</v>
      </c>
      <c r="J151" s="26"/>
    </row>
    <row r="154" spans="1:10" ht="18.75" x14ac:dyDescent="0.3">
      <c r="A154" s="259" t="s">
        <v>95</v>
      </c>
      <c r="B154" s="259"/>
      <c r="C154" s="259"/>
      <c r="D154" s="259"/>
      <c r="E154" s="259"/>
      <c r="F154" s="259"/>
      <c r="G154" s="259"/>
      <c r="H154" s="259"/>
      <c r="I154" s="259"/>
      <c r="J154" s="259"/>
    </row>
    <row r="155" spans="1:10" ht="15.75" x14ac:dyDescent="0.25">
      <c r="A155" s="260" t="s">
        <v>0</v>
      </c>
      <c r="B155" s="260"/>
      <c r="C155" s="260"/>
      <c r="D155" s="260"/>
      <c r="E155" s="1"/>
      <c r="F155" s="261" t="s">
        <v>1</v>
      </c>
      <c r="G155" s="261"/>
      <c r="H155" s="261"/>
      <c r="I155" s="261"/>
      <c r="J155" s="2"/>
    </row>
    <row r="156" spans="1:10" ht="15.75" x14ac:dyDescent="0.25">
      <c r="A156" s="262" t="s">
        <v>2</v>
      </c>
      <c r="B156" s="262"/>
      <c r="C156" s="262"/>
      <c r="D156" s="262"/>
      <c r="E156" s="262"/>
      <c r="F156" s="262"/>
      <c r="G156" s="262"/>
      <c r="H156" s="262"/>
      <c r="I156" s="262"/>
      <c r="J156" s="3" t="s">
        <v>3</v>
      </c>
    </row>
    <row r="157" spans="1:10" ht="16.5" thickBot="1" x14ac:dyDescent="0.3">
      <c r="A157" s="263" t="s">
        <v>4</v>
      </c>
      <c r="B157" s="263"/>
      <c r="C157" s="1"/>
      <c r="D157" s="1"/>
      <c r="E157" s="1"/>
      <c r="F157" s="1" t="s">
        <v>85</v>
      </c>
      <c r="G157" s="1"/>
      <c r="H157" s="1"/>
      <c r="I157" s="147" t="s">
        <v>342</v>
      </c>
      <c r="J157" s="1"/>
    </row>
    <row r="158" spans="1:10" ht="15.75" x14ac:dyDescent="0.25">
      <c r="A158" s="264" t="s">
        <v>6</v>
      </c>
      <c r="B158" s="265"/>
      <c r="C158" s="266"/>
      <c r="D158" s="267" t="s">
        <v>7</v>
      </c>
      <c r="E158" s="268"/>
      <c r="F158" s="267" t="s">
        <v>8</v>
      </c>
      <c r="G158" s="268"/>
      <c r="H158" s="267" t="s">
        <v>9</v>
      </c>
      <c r="I158" s="268"/>
      <c r="J158" s="269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70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44000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36000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8000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25000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/>
      <c r="E170" s="13"/>
      <c r="F170" s="13"/>
      <c r="G170" s="13"/>
      <c r="H170" s="62"/>
      <c r="I170" s="63"/>
      <c r="J170" s="49"/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410000</v>
      </c>
      <c r="I172" s="56">
        <f>SUM(I173:I176)</f>
        <v>919000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14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>
        <v>410000</v>
      </c>
      <c r="I174" s="77">
        <v>895000</v>
      </c>
      <c r="J174" s="49" t="s">
        <v>230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56" t="s">
        <v>33</v>
      </c>
      <c r="B182" s="257"/>
      <c r="C182" s="257"/>
      <c r="D182" s="257"/>
      <c r="E182" s="257"/>
      <c r="F182" s="257"/>
      <c r="G182" s="258"/>
      <c r="H182" s="247">
        <f>H160+H164+H168+H172+H177</f>
        <v>410000</v>
      </c>
      <c r="I182" s="25">
        <f>I160+I164+I168+I172+I177</f>
        <v>1189000</v>
      </c>
      <c r="J182" s="26"/>
    </row>
    <row r="183" spans="1:10" x14ac:dyDescent="0.25">
      <c r="J183" t="s">
        <v>89</v>
      </c>
    </row>
    <row r="184" spans="1:10" ht="18.75" x14ac:dyDescent="0.3">
      <c r="A184" s="259" t="s">
        <v>95</v>
      </c>
      <c r="B184" s="259"/>
      <c r="C184" s="259"/>
      <c r="D184" s="259"/>
      <c r="E184" s="259"/>
      <c r="F184" s="259"/>
      <c r="G184" s="259"/>
      <c r="H184" s="259"/>
      <c r="I184" s="259"/>
      <c r="J184" s="259"/>
    </row>
    <row r="185" spans="1:10" ht="15.75" x14ac:dyDescent="0.25">
      <c r="A185" s="260" t="s">
        <v>0</v>
      </c>
      <c r="B185" s="260"/>
      <c r="C185" s="260"/>
      <c r="D185" s="260"/>
      <c r="E185" s="1"/>
      <c r="F185" s="261" t="s">
        <v>1</v>
      </c>
      <c r="G185" s="261"/>
      <c r="H185" s="261"/>
      <c r="I185" s="261"/>
      <c r="J185" s="2"/>
    </row>
    <row r="186" spans="1:10" ht="15.75" x14ac:dyDescent="0.25">
      <c r="A186" s="262" t="s">
        <v>2</v>
      </c>
      <c r="B186" s="262"/>
      <c r="C186" s="262"/>
      <c r="D186" s="262"/>
      <c r="E186" s="262"/>
      <c r="F186" s="262"/>
      <c r="G186" s="262"/>
      <c r="H186" s="262"/>
      <c r="I186" s="262"/>
      <c r="J186" s="3" t="s">
        <v>3</v>
      </c>
    </row>
    <row r="187" spans="1:10" ht="16.5" thickBot="1" x14ac:dyDescent="0.3">
      <c r="A187" s="263" t="s">
        <v>4</v>
      </c>
      <c r="B187" s="263"/>
      <c r="C187" s="1"/>
      <c r="D187" s="1"/>
      <c r="E187" s="1"/>
      <c r="F187" s="1" t="s">
        <v>97</v>
      </c>
      <c r="G187" s="1"/>
      <c r="H187" s="1"/>
      <c r="I187" s="147" t="s">
        <v>342</v>
      </c>
      <c r="J187" s="1"/>
    </row>
    <row r="188" spans="1:10" ht="15.75" x14ac:dyDescent="0.25">
      <c r="A188" s="264" t="s">
        <v>6</v>
      </c>
      <c r="B188" s="265"/>
      <c r="C188" s="266"/>
      <c r="D188" s="267" t="s">
        <v>7</v>
      </c>
      <c r="E188" s="268"/>
      <c r="F188" s="267" t="s">
        <v>8</v>
      </c>
      <c r="G188" s="268"/>
      <c r="H188" s="267" t="s">
        <v>9</v>
      </c>
      <c r="I188" s="268"/>
      <c r="J188" s="269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70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98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99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100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101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231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>
        <v>6115</v>
      </c>
      <c r="D198" s="55"/>
      <c r="E198" s="75"/>
      <c r="F198" s="54"/>
      <c r="G198" s="54"/>
      <c r="H198" s="56">
        <f>SUM(H199:H201)</f>
        <v>31000</v>
      </c>
      <c r="I198" s="56">
        <f>SUM(I199:I201)</f>
        <v>31000</v>
      </c>
      <c r="J198" s="57" t="s">
        <v>346</v>
      </c>
    </row>
    <row r="199" spans="1:10" ht="15.75" x14ac:dyDescent="0.25">
      <c r="A199" s="7">
        <v>231</v>
      </c>
      <c r="B199" s="8"/>
      <c r="C199" s="8"/>
      <c r="D199" s="58">
        <v>4111</v>
      </c>
      <c r="E199" s="8"/>
      <c r="F199" s="8"/>
      <c r="G199" s="8"/>
      <c r="H199" s="59">
        <v>31000</v>
      </c>
      <c r="I199" s="60">
        <v>31000</v>
      </c>
      <c r="J199" s="50" t="s">
        <v>347</v>
      </c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56" t="s">
        <v>33</v>
      </c>
      <c r="B212" s="257"/>
      <c r="C212" s="257"/>
      <c r="D212" s="257"/>
      <c r="E212" s="257"/>
      <c r="F212" s="257"/>
      <c r="G212" s="258"/>
      <c r="H212" s="24">
        <f>H190+H194+H198+H202+H207</f>
        <v>31000</v>
      </c>
      <c r="I212" s="25">
        <f>I190+I194+I198+I202+I207</f>
        <v>589500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topLeftCell="A19" zoomScale="115" zoomScaleNormal="115" workbookViewId="0">
      <selection activeCell="I551" sqref="I551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9" t="s">
        <v>95</v>
      </c>
      <c r="B1" s="259"/>
      <c r="C1" s="259"/>
      <c r="D1" s="259"/>
      <c r="E1" s="259"/>
      <c r="F1" s="259"/>
      <c r="G1" s="259"/>
      <c r="H1" s="259"/>
      <c r="I1" s="259"/>
      <c r="J1" s="259"/>
      <c r="K1" s="89"/>
      <c r="L1" s="89"/>
      <c r="M1" s="89"/>
      <c r="N1" s="89"/>
      <c r="O1" s="89"/>
      <c r="P1" s="89"/>
    </row>
    <row r="2" spans="1:16" ht="18" customHeight="1" x14ac:dyDescent="0.25">
      <c r="A2" s="260" t="s">
        <v>0</v>
      </c>
      <c r="B2" s="260"/>
      <c r="C2" s="260"/>
      <c r="D2" s="260"/>
      <c r="E2" s="1"/>
      <c r="F2" s="278" t="s">
        <v>102</v>
      </c>
      <c r="G2" s="278"/>
      <c r="H2" s="278"/>
      <c r="I2" s="278"/>
      <c r="J2" s="134" t="s">
        <v>181</v>
      </c>
      <c r="K2" s="1"/>
      <c r="L2" s="1"/>
      <c r="M2" s="1"/>
      <c r="N2" s="1"/>
      <c r="O2" s="1"/>
      <c r="P2" s="1"/>
    </row>
    <row r="3" spans="1:16" ht="18" customHeight="1" x14ac:dyDescent="0.25">
      <c r="A3" s="262" t="s">
        <v>103</v>
      </c>
      <c r="B3" s="262"/>
      <c r="C3" s="262"/>
      <c r="D3" s="262"/>
      <c r="E3" s="262"/>
      <c r="F3" s="262"/>
      <c r="G3" s="262"/>
      <c r="H3" s="262"/>
      <c r="I3" s="262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63" t="s">
        <v>104</v>
      </c>
      <c r="B4" s="263"/>
      <c r="C4" s="1"/>
      <c r="D4" s="1"/>
      <c r="E4" s="1"/>
      <c r="F4" s="1" t="s">
        <v>61</v>
      </c>
      <c r="G4" s="1"/>
      <c r="H4" s="1"/>
      <c r="I4" s="147" t="s">
        <v>342</v>
      </c>
      <c r="J4" s="1" t="s">
        <v>105</v>
      </c>
      <c r="K4" s="1"/>
      <c r="L4" s="1"/>
      <c r="M4" s="1"/>
      <c r="N4" s="1"/>
      <c r="O4" s="1"/>
      <c r="P4" s="1"/>
    </row>
    <row r="5" spans="1:16" ht="18" customHeight="1" x14ac:dyDescent="0.25">
      <c r="A5" s="264" t="s">
        <v>6</v>
      </c>
      <c r="B5" s="265"/>
      <c r="C5" s="266"/>
      <c r="D5" s="267" t="s">
        <v>7</v>
      </c>
      <c r="E5" s="268"/>
      <c r="F5" s="267" t="s">
        <v>8</v>
      </c>
      <c r="G5" s="268"/>
      <c r="H5" s="267" t="s">
        <v>9</v>
      </c>
      <c r="I5" s="268"/>
      <c r="J5" s="269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106</v>
      </c>
      <c r="I6" s="6" t="s">
        <v>107</v>
      </c>
      <c r="J6" s="271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108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114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115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116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117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230000</v>
      </c>
      <c r="J15" s="57" t="s">
        <v>113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115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116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30000</v>
      </c>
      <c r="J18" s="103" t="s">
        <v>117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190000</v>
      </c>
      <c r="J19" s="103" t="s">
        <v>326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109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118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75" t="s">
        <v>110</v>
      </c>
      <c r="B29" s="276"/>
      <c r="C29" s="276"/>
      <c r="D29" s="276"/>
      <c r="E29" s="276"/>
      <c r="F29" s="276"/>
      <c r="G29" s="277"/>
      <c r="H29" s="86">
        <f>H7+H15+H23</f>
        <v>0</v>
      </c>
      <c r="I29" s="97">
        <f>I7+I15+I23</f>
        <v>1906000</v>
      </c>
      <c r="J29" s="104" t="s">
        <v>111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9" t="s">
        <v>112</v>
      </c>
      <c r="B30" s="280"/>
      <c r="C30" s="280"/>
      <c r="D30" s="280"/>
      <c r="E30" s="280"/>
      <c r="F30" s="280"/>
      <c r="G30" s="281"/>
      <c r="H30" s="249">
        <f>H29+H60+H91+H123+H155+H187+H219+H251+H282+H314+H346+H378+H410+H442+H473+H505+H537+H569+H601+H632+H665+H697</f>
        <v>153520</v>
      </c>
      <c r="I30" s="88">
        <f>I29+I60+I91+I123+I155+I187+I219+I251+I282+I314+I346+I378+I410+I442+I473+I505+I537+I569+I601+I632+I665+I697</f>
        <v>19100818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9" t="s">
        <v>95</v>
      </c>
      <c r="B32" s="259"/>
      <c r="C32" s="259"/>
      <c r="D32" s="259"/>
      <c r="E32" s="259"/>
      <c r="F32" s="259"/>
      <c r="G32" s="259"/>
      <c r="H32" s="259"/>
      <c r="I32" s="259"/>
      <c r="J32" s="259"/>
    </row>
    <row r="33" spans="1:10" ht="18" customHeight="1" x14ac:dyDescent="0.25">
      <c r="A33" s="260" t="s">
        <v>0</v>
      </c>
      <c r="B33" s="260"/>
      <c r="C33" s="260"/>
      <c r="D33" s="260"/>
      <c r="E33" s="1"/>
      <c r="F33" s="278" t="s">
        <v>102</v>
      </c>
      <c r="G33" s="278"/>
      <c r="H33" s="278"/>
      <c r="I33" s="278"/>
      <c r="J33" s="2"/>
    </row>
    <row r="34" spans="1:10" ht="18" customHeight="1" x14ac:dyDescent="0.25">
      <c r="A34" s="262" t="s">
        <v>103</v>
      </c>
      <c r="B34" s="262"/>
      <c r="C34" s="262"/>
      <c r="D34" s="262"/>
      <c r="E34" s="262"/>
      <c r="F34" s="262"/>
      <c r="G34" s="262"/>
      <c r="H34" s="262"/>
      <c r="I34" s="262"/>
      <c r="J34" s="3" t="s">
        <v>3</v>
      </c>
    </row>
    <row r="35" spans="1:10" ht="18.75" customHeight="1" thickBot="1" x14ac:dyDescent="0.3">
      <c r="A35" s="263" t="s">
        <v>104</v>
      </c>
      <c r="B35" s="263"/>
      <c r="C35" s="1"/>
      <c r="D35" s="1"/>
      <c r="E35" s="1"/>
      <c r="F35" s="1" t="s">
        <v>62</v>
      </c>
      <c r="G35" s="1"/>
      <c r="H35" s="1"/>
      <c r="I35" s="147" t="s">
        <v>342</v>
      </c>
      <c r="J35" s="1" t="s">
        <v>105</v>
      </c>
    </row>
    <row r="36" spans="1:10" ht="18" customHeight="1" x14ac:dyDescent="0.25">
      <c r="A36" s="264" t="s">
        <v>6</v>
      </c>
      <c r="B36" s="265"/>
      <c r="C36" s="266"/>
      <c r="D36" s="267" t="s">
        <v>7</v>
      </c>
      <c r="E36" s="268"/>
      <c r="F36" s="267" t="s">
        <v>8</v>
      </c>
      <c r="G36" s="268"/>
      <c r="H36" s="267" t="s">
        <v>9</v>
      </c>
      <c r="I36" s="268"/>
      <c r="J36" s="269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106</v>
      </c>
      <c r="I37" s="6" t="s">
        <v>107</v>
      </c>
      <c r="J37" s="271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80000</v>
      </c>
      <c r="I38" s="80">
        <f>SUM(I39:I53)</f>
        <v>669300</v>
      </c>
      <c r="J38" s="83" t="s">
        <v>121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60000</v>
      </c>
      <c r="J39" s="102" t="s">
        <v>122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123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115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>
        <v>2500</v>
      </c>
      <c r="I42" s="101">
        <v>14500</v>
      </c>
      <c r="J42" s="103" t="s">
        <v>124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125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93">
        <v>-2500</v>
      </c>
      <c r="I44" s="101">
        <v>97500</v>
      </c>
      <c r="J44" s="103" t="s">
        <v>116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>
        <v>80000</v>
      </c>
      <c r="I45" s="101">
        <v>240000</v>
      </c>
      <c r="J45" s="103" t="s">
        <v>117</v>
      </c>
    </row>
    <row r="46" spans="1:10" ht="18" customHeight="1" x14ac:dyDescent="0.25">
      <c r="A46" s="90">
        <v>231</v>
      </c>
      <c r="B46" s="111"/>
      <c r="C46" s="112"/>
      <c r="D46" s="99">
        <v>5172</v>
      </c>
      <c r="E46" s="111"/>
      <c r="F46" s="111"/>
      <c r="G46" s="111"/>
      <c r="H46" s="62"/>
      <c r="I46" s="101">
        <v>7300</v>
      </c>
      <c r="J46" s="103" t="s">
        <v>215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160000</v>
      </c>
      <c r="J54" s="57" t="s">
        <v>119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60000</v>
      </c>
      <c r="J55" s="102" t="s">
        <v>116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100000</v>
      </c>
      <c r="J56" s="103" t="s">
        <v>117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0</v>
      </c>
      <c r="J57" s="103" t="s">
        <v>120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75" t="s">
        <v>110</v>
      </c>
      <c r="B60" s="276"/>
      <c r="C60" s="276"/>
      <c r="D60" s="276"/>
      <c r="E60" s="276"/>
      <c r="F60" s="276"/>
      <c r="G60" s="277"/>
      <c r="H60" s="86">
        <f>H38+H54</f>
        <v>80000</v>
      </c>
      <c r="I60" s="97">
        <f>I38+I54</f>
        <v>829300</v>
      </c>
      <c r="J60" s="104" t="s">
        <v>111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9" t="s">
        <v>95</v>
      </c>
      <c r="B63" s="259"/>
      <c r="C63" s="259"/>
      <c r="D63" s="259"/>
      <c r="E63" s="259"/>
      <c r="F63" s="259"/>
      <c r="G63" s="259"/>
      <c r="H63" s="259"/>
      <c r="I63" s="259"/>
      <c r="J63" s="259"/>
    </row>
    <row r="64" spans="1:10" ht="18" customHeight="1" x14ac:dyDescent="0.25">
      <c r="A64" s="260" t="s">
        <v>0</v>
      </c>
      <c r="B64" s="260"/>
      <c r="C64" s="260"/>
      <c r="D64" s="260"/>
      <c r="E64" s="1"/>
      <c r="F64" s="278" t="s">
        <v>102</v>
      </c>
      <c r="G64" s="278"/>
      <c r="H64" s="278"/>
      <c r="I64" s="278"/>
      <c r="J64" s="2"/>
    </row>
    <row r="65" spans="1:10" ht="18" customHeight="1" x14ac:dyDescent="0.25">
      <c r="A65" s="262" t="s">
        <v>103</v>
      </c>
      <c r="B65" s="262"/>
      <c r="C65" s="262"/>
      <c r="D65" s="262"/>
      <c r="E65" s="262"/>
      <c r="F65" s="262"/>
      <c r="G65" s="262"/>
      <c r="H65" s="262"/>
      <c r="I65" s="262"/>
      <c r="J65" s="3" t="s">
        <v>3</v>
      </c>
    </row>
    <row r="66" spans="1:10" ht="18.75" customHeight="1" thickBot="1" x14ac:dyDescent="0.3">
      <c r="A66" s="263" t="s">
        <v>104</v>
      </c>
      <c r="B66" s="263"/>
      <c r="C66" s="1"/>
      <c r="D66" s="1"/>
      <c r="E66" s="1"/>
      <c r="F66" s="1" t="s">
        <v>63</v>
      </c>
      <c r="G66" s="1"/>
      <c r="H66" s="1"/>
      <c r="I66" s="147" t="s">
        <v>342</v>
      </c>
      <c r="J66" s="1" t="s">
        <v>105</v>
      </c>
    </row>
    <row r="67" spans="1:10" ht="18" customHeight="1" x14ac:dyDescent="0.25">
      <c r="A67" s="264" t="s">
        <v>6</v>
      </c>
      <c r="B67" s="265"/>
      <c r="C67" s="266"/>
      <c r="D67" s="267" t="s">
        <v>7</v>
      </c>
      <c r="E67" s="268"/>
      <c r="F67" s="267" t="s">
        <v>8</v>
      </c>
      <c r="G67" s="268"/>
      <c r="H67" s="267" t="s">
        <v>9</v>
      </c>
      <c r="I67" s="268"/>
      <c r="J67" s="269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106</v>
      </c>
      <c r="I68" s="6" t="s">
        <v>107</v>
      </c>
      <c r="J68" s="271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510000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330000</v>
      </c>
      <c r="J70" s="102" t="s">
        <v>126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122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82000</v>
      </c>
      <c r="J72" s="103" t="s">
        <v>127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30000</v>
      </c>
      <c r="J73" s="103" t="s">
        <v>128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129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115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13000</v>
      </c>
      <c r="J76" s="103" t="s">
        <v>125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130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131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132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945000</v>
      </c>
      <c r="J83" s="57" t="s">
        <v>133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117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134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136</v>
      </c>
      <c r="F86" s="91"/>
      <c r="G86" s="91"/>
      <c r="H86" s="15"/>
      <c r="I86" s="115">
        <v>0</v>
      </c>
      <c r="J86" s="113" t="s">
        <v>135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137</v>
      </c>
      <c r="F87" s="91"/>
      <c r="G87" s="91"/>
      <c r="H87" s="15"/>
      <c r="I87" s="115">
        <v>0</v>
      </c>
      <c r="J87" s="113" t="s">
        <v>138</v>
      </c>
    </row>
    <row r="88" spans="1:10" ht="18" customHeight="1" x14ac:dyDescent="0.25">
      <c r="A88" s="90">
        <v>231</v>
      </c>
      <c r="B88" s="91"/>
      <c r="C88" s="92"/>
      <c r="D88" s="116">
        <v>6351</v>
      </c>
      <c r="E88" s="91"/>
      <c r="F88" s="91"/>
      <c r="G88" s="91"/>
      <c r="H88" s="15"/>
      <c r="I88" s="115">
        <v>50000</v>
      </c>
      <c r="J88" s="113" t="s">
        <v>329</v>
      </c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75" t="s">
        <v>110</v>
      </c>
      <c r="B91" s="276"/>
      <c r="C91" s="276"/>
      <c r="D91" s="276"/>
      <c r="E91" s="276"/>
      <c r="F91" s="276"/>
      <c r="G91" s="277"/>
      <c r="H91" s="86">
        <f>H69+H83</f>
        <v>0</v>
      </c>
      <c r="I91" s="97">
        <f>I69+I83</f>
        <v>1455000</v>
      </c>
      <c r="J91" s="104" t="s">
        <v>111</v>
      </c>
    </row>
    <row r="95" spans="1:10" ht="26.25" customHeight="1" x14ac:dyDescent="0.3">
      <c r="A95" s="259" t="s">
        <v>95</v>
      </c>
      <c r="B95" s="259"/>
      <c r="C95" s="259"/>
      <c r="D95" s="259"/>
      <c r="E95" s="259"/>
      <c r="F95" s="259"/>
      <c r="G95" s="259"/>
      <c r="H95" s="259"/>
      <c r="I95" s="259"/>
      <c r="J95" s="259"/>
    </row>
    <row r="96" spans="1:10" ht="18" customHeight="1" x14ac:dyDescent="0.25">
      <c r="A96" s="260" t="s">
        <v>0</v>
      </c>
      <c r="B96" s="260"/>
      <c r="C96" s="260"/>
      <c r="D96" s="260"/>
      <c r="E96" s="1"/>
      <c r="F96" s="278" t="s">
        <v>102</v>
      </c>
      <c r="G96" s="278"/>
      <c r="H96" s="278"/>
      <c r="I96" s="278"/>
      <c r="J96" s="2"/>
    </row>
    <row r="97" spans="1:10" ht="18" customHeight="1" x14ac:dyDescent="0.25">
      <c r="A97" s="262" t="s">
        <v>103</v>
      </c>
      <c r="B97" s="262"/>
      <c r="C97" s="262"/>
      <c r="D97" s="262"/>
      <c r="E97" s="262"/>
      <c r="F97" s="262"/>
      <c r="G97" s="262"/>
      <c r="H97" s="262"/>
      <c r="I97" s="262"/>
      <c r="J97" s="3" t="s">
        <v>3</v>
      </c>
    </row>
    <row r="98" spans="1:10" ht="18.75" customHeight="1" thickBot="1" x14ac:dyDescent="0.3">
      <c r="A98" s="263" t="s">
        <v>104</v>
      </c>
      <c r="B98" s="263"/>
      <c r="C98" s="1"/>
      <c r="D98" s="1"/>
      <c r="E98" s="1"/>
      <c r="F98" s="1" t="s">
        <v>64</v>
      </c>
      <c r="G98" s="1"/>
      <c r="H98" s="1"/>
      <c r="I98" s="147" t="s">
        <v>342</v>
      </c>
      <c r="J98" s="1" t="s">
        <v>105</v>
      </c>
    </row>
    <row r="99" spans="1:10" ht="18" customHeight="1" x14ac:dyDescent="0.25">
      <c r="A99" s="264" t="s">
        <v>6</v>
      </c>
      <c r="B99" s="265"/>
      <c r="C99" s="266"/>
      <c r="D99" s="267" t="s">
        <v>7</v>
      </c>
      <c r="E99" s="268"/>
      <c r="F99" s="267" t="s">
        <v>8</v>
      </c>
      <c r="G99" s="268"/>
      <c r="H99" s="267" t="s">
        <v>9</v>
      </c>
      <c r="I99" s="268"/>
      <c r="J99" s="269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106</v>
      </c>
      <c r="I100" s="6" t="s">
        <v>107</v>
      </c>
      <c r="J100" s="271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139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141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116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140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115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116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143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SUM(H115:H118)</f>
        <v>90000</v>
      </c>
      <c r="I114" s="56">
        <f>SUM(I115:I118)</f>
        <v>90000</v>
      </c>
      <c r="J114" s="57" t="s">
        <v>142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>
        <v>10000</v>
      </c>
      <c r="I115" s="100">
        <v>10000</v>
      </c>
      <c r="J115" s="102" t="s">
        <v>115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>
        <v>20000</v>
      </c>
      <c r="I116" s="101">
        <v>20000</v>
      </c>
      <c r="J116" s="103" t="s">
        <v>116</v>
      </c>
    </row>
    <row r="117" spans="1:10" ht="18" customHeight="1" x14ac:dyDescent="0.25">
      <c r="A117" s="90">
        <v>231</v>
      </c>
      <c r="B117" s="91"/>
      <c r="C117" s="92"/>
      <c r="D117" s="99">
        <v>5171</v>
      </c>
      <c r="E117" s="91"/>
      <c r="F117" s="91"/>
      <c r="G117" s="91"/>
      <c r="H117" s="62">
        <v>60000</v>
      </c>
      <c r="I117" s="101">
        <v>60000</v>
      </c>
      <c r="J117" s="103" t="s">
        <v>143</v>
      </c>
    </row>
    <row r="118" spans="1:10" ht="18" customHeight="1" thickBot="1" x14ac:dyDescent="0.3">
      <c r="A118" s="105">
        <v>231</v>
      </c>
      <c r="B118" s="106"/>
      <c r="C118" s="107"/>
      <c r="D118" s="108"/>
      <c r="E118" s="106"/>
      <c r="F118" s="106"/>
      <c r="G118" s="106"/>
      <c r="H118" s="72"/>
      <c r="I118" s="109"/>
      <c r="J118" s="110"/>
    </row>
    <row r="119" spans="1:10" ht="18" customHeight="1" thickBot="1" x14ac:dyDescent="0.3">
      <c r="A119" s="250">
        <v>231</v>
      </c>
      <c r="B119" s="251"/>
      <c r="C119" s="55">
        <v>3329</v>
      </c>
      <c r="D119" s="55"/>
      <c r="E119" s="251"/>
      <c r="F119" s="251"/>
      <c r="G119" s="251"/>
      <c r="H119" s="148">
        <f>SUM(H120:H122)</f>
        <v>-40000</v>
      </c>
      <c r="I119" s="56">
        <f>SUM(I120:I122)</f>
        <v>0</v>
      </c>
      <c r="J119" s="57" t="s">
        <v>348</v>
      </c>
    </row>
    <row r="120" spans="1:10" ht="18" customHeight="1" x14ac:dyDescent="0.25">
      <c r="A120" s="94">
        <v>231</v>
      </c>
      <c r="B120" s="95"/>
      <c r="C120" s="96"/>
      <c r="D120" s="98">
        <v>5139</v>
      </c>
      <c r="E120" s="95"/>
      <c r="F120" s="95"/>
      <c r="G120" s="95"/>
      <c r="H120" s="149">
        <v>-10000</v>
      </c>
      <c r="I120" s="100">
        <v>0</v>
      </c>
      <c r="J120" s="102" t="s">
        <v>115</v>
      </c>
    </row>
    <row r="121" spans="1:10" ht="18" customHeight="1" x14ac:dyDescent="0.25">
      <c r="A121" s="90">
        <v>231</v>
      </c>
      <c r="B121" s="91"/>
      <c r="C121" s="92"/>
      <c r="D121" s="99">
        <v>5169</v>
      </c>
      <c r="E121" s="91"/>
      <c r="F121" s="91"/>
      <c r="G121" s="91"/>
      <c r="H121" s="93">
        <v>-20000</v>
      </c>
      <c r="I121" s="101">
        <v>0</v>
      </c>
      <c r="J121" s="103" t="s">
        <v>116</v>
      </c>
    </row>
    <row r="122" spans="1:10" ht="18" customHeight="1" thickBot="1" x14ac:dyDescent="0.3">
      <c r="A122" s="105">
        <v>231</v>
      </c>
      <c r="B122" s="106"/>
      <c r="C122" s="107"/>
      <c r="D122" s="108">
        <v>5171</v>
      </c>
      <c r="E122" s="106"/>
      <c r="F122" s="106"/>
      <c r="G122" s="106"/>
      <c r="H122" s="246">
        <v>-10000</v>
      </c>
      <c r="I122" s="109">
        <v>0</v>
      </c>
      <c r="J122" s="110" t="s">
        <v>143</v>
      </c>
    </row>
    <row r="123" spans="1:10" ht="18" customHeight="1" thickBot="1" x14ac:dyDescent="0.3">
      <c r="A123" s="256" t="s">
        <v>110</v>
      </c>
      <c r="B123" s="257"/>
      <c r="C123" s="257"/>
      <c r="D123" s="257"/>
      <c r="E123" s="257"/>
      <c r="F123" s="257"/>
      <c r="G123" s="258"/>
      <c r="H123" s="252">
        <f>H101+H107+H114+H119</f>
        <v>50000</v>
      </c>
      <c r="I123" s="253">
        <f>I101+I107+I114+I119</f>
        <v>250000</v>
      </c>
      <c r="J123" s="254" t="s">
        <v>111</v>
      </c>
    </row>
    <row r="127" spans="1:10" ht="26.25" customHeight="1" x14ac:dyDescent="0.3">
      <c r="A127" s="259" t="s">
        <v>95</v>
      </c>
      <c r="B127" s="259"/>
      <c r="C127" s="259"/>
      <c r="D127" s="259"/>
      <c r="E127" s="259"/>
      <c r="F127" s="259"/>
      <c r="G127" s="259"/>
      <c r="H127" s="259"/>
      <c r="I127" s="259"/>
      <c r="J127" s="259"/>
    </row>
    <row r="128" spans="1:10" ht="18" customHeight="1" x14ac:dyDescent="0.25">
      <c r="A128" s="260" t="s">
        <v>0</v>
      </c>
      <c r="B128" s="260"/>
      <c r="C128" s="260"/>
      <c r="D128" s="260"/>
      <c r="E128" s="1"/>
      <c r="F128" s="278" t="s">
        <v>102</v>
      </c>
      <c r="G128" s="278"/>
      <c r="H128" s="278"/>
      <c r="I128" s="278"/>
      <c r="J128" s="2"/>
    </row>
    <row r="129" spans="1:10" ht="18" customHeight="1" x14ac:dyDescent="0.25">
      <c r="A129" s="262" t="s">
        <v>103</v>
      </c>
      <c r="B129" s="262"/>
      <c r="C129" s="262"/>
      <c r="D129" s="262"/>
      <c r="E129" s="262"/>
      <c r="F129" s="262"/>
      <c r="G129" s="262"/>
      <c r="H129" s="262"/>
      <c r="I129" s="262"/>
      <c r="J129" s="3" t="s">
        <v>3</v>
      </c>
    </row>
    <row r="130" spans="1:10" ht="18.75" customHeight="1" thickBot="1" x14ac:dyDescent="0.3">
      <c r="A130" s="263" t="s">
        <v>104</v>
      </c>
      <c r="B130" s="263"/>
      <c r="C130" s="1"/>
      <c r="D130" s="1"/>
      <c r="E130" s="1"/>
      <c r="F130" s="1" t="s">
        <v>84</v>
      </c>
      <c r="G130" s="1"/>
      <c r="H130" s="1"/>
      <c r="I130" s="147" t="s">
        <v>342</v>
      </c>
      <c r="J130" s="1" t="s">
        <v>105</v>
      </c>
    </row>
    <row r="131" spans="1:10" ht="18" customHeight="1" x14ac:dyDescent="0.25">
      <c r="A131" s="264" t="s">
        <v>6</v>
      </c>
      <c r="B131" s="265"/>
      <c r="C131" s="266"/>
      <c r="D131" s="267" t="s">
        <v>7</v>
      </c>
      <c r="E131" s="268"/>
      <c r="F131" s="267" t="s">
        <v>8</v>
      </c>
      <c r="G131" s="268"/>
      <c r="H131" s="267" t="s">
        <v>9</v>
      </c>
      <c r="I131" s="268"/>
      <c r="J131" s="269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106</v>
      </c>
      <c r="I132" s="6" t="s">
        <v>107</v>
      </c>
      <c r="J132" s="271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248">
        <f>SUM(H134:H154)</f>
        <v>0</v>
      </c>
      <c r="I133" s="80">
        <f>SUM(I134:I154)</f>
        <v>841000</v>
      </c>
      <c r="J133" s="83" t="s">
        <v>145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122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146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115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124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35000</v>
      </c>
      <c r="J138" s="103" t="s">
        <v>147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125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116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620000</v>
      </c>
      <c r="J141" s="103" t="s">
        <v>330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148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75" t="s">
        <v>110</v>
      </c>
      <c r="B155" s="276"/>
      <c r="C155" s="276"/>
      <c r="D155" s="276"/>
      <c r="E155" s="276"/>
      <c r="F155" s="276"/>
      <c r="G155" s="277"/>
      <c r="H155" s="86">
        <f>H133</f>
        <v>0</v>
      </c>
      <c r="I155" s="97">
        <f>I133</f>
        <v>841000</v>
      </c>
      <c r="J155" s="104" t="s">
        <v>111</v>
      </c>
    </row>
    <row r="159" spans="1:10" ht="26.25" customHeight="1" x14ac:dyDescent="0.3">
      <c r="A159" s="259" t="s">
        <v>95</v>
      </c>
      <c r="B159" s="259"/>
      <c r="C159" s="259"/>
      <c r="D159" s="259"/>
      <c r="E159" s="259"/>
      <c r="F159" s="259"/>
      <c r="G159" s="259"/>
      <c r="H159" s="259"/>
      <c r="I159" s="259"/>
      <c r="J159" s="259"/>
    </row>
    <row r="160" spans="1:10" ht="18" customHeight="1" x14ac:dyDescent="0.25">
      <c r="A160" s="260" t="s">
        <v>0</v>
      </c>
      <c r="B160" s="260"/>
      <c r="C160" s="260"/>
      <c r="D160" s="260"/>
      <c r="E160" s="1"/>
      <c r="F160" s="278" t="s">
        <v>102</v>
      </c>
      <c r="G160" s="278"/>
      <c r="H160" s="278"/>
      <c r="I160" s="278"/>
      <c r="J160" s="2"/>
    </row>
    <row r="161" spans="1:10" ht="18" customHeight="1" x14ac:dyDescent="0.25">
      <c r="A161" s="262" t="s">
        <v>103</v>
      </c>
      <c r="B161" s="262"/>
      <c r="C161" s="262"/>
      <c r="D161" s="262"/>
      <c r="E161" s="262"/>
      <c r="F161" s="262"/>
      <c r="G161" s="262"/>
      <c r="H161" s="262"/>
      <c r="I161" s="262"/>
      <c r="J161" s="3" t="s">
        <v>3</v>
      </c>
    </row>
    <row r="162" spans="1:10" ht="18.75" customHeight="1" thickBot="1" x14ac:dyDescent="0.3">
      <c r="A162" s="263" t="s">
        <v>104</v>
      </c>
      <c r="B162" s="263"/>
      <c r="C162" s="1"/>
      <c r="D162" s="1"/>
      <c r="E162" s="1"/>
      <c r="F162" s="1" t="s">
        <v>85</v>
      </c>
      <c r="G162" s="1"/>
      <c r="H162" s="1"/>
      <c r="I162" s="147" t="s">
        <v>342</v>
      </c>
      <c r="J162" s="1" t="s">
        <v>105</v>
      </c>
    </row>
    <row r="163" spans="1:10" ht="18" customHeight="1" x14ac:dyDescent="0.25">
      <c r="A163" s="264" t="s">
        <v>6</v>
      </c>
      <c r="B163" s="265"/>
      <c r="C163" s="266"/>
      <c r="D163" s="267" t="s">
        <v>7</v>
      </c>
      <c r="E163" s="268"/>
      <c r="F163" s="267" t="s">
        <v>8</v>
      </c>
      <c r="G163" s="268"/>
      <c r="H163" s="267" t="s">
        <v>9</v>
      </c>
      <c r="I163" s="268"/>
      <c r="J163" s="269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106</v>
      </c>
      <c r="I164" s="6" t="s">
        <v>107</v>
      </c>
      <c r="J164" s="271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149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122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150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115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125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130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116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151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152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153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154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155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75" t="s">
        <v>110</v>
      </c>
      <c r="B187" s="276"/>
      <c r="C187" s="276"/>
      <c r="D187" s="276"/>
      <c r="E187" s="276"/>
      <c r="F187" s="276"/>
      <c r="G187" s="277"/>
      <c r="H187" s="86">
        <f>H165</f>
        <v>0</v>
      </c>
      <c r="I187" s="97">
        <f>I165</f>
        <v>906000</v>
      </c>
      <c r="J187" s="104" t="s">
        <v>111</v>
      </c>
    </row>
    <row r="191" spans="1:10" ht="26.25" customHeight="1" x14ac:dyDescent="0.3">
      <c r="A191" s="259" t="s">
        <v>95</v>
      </c>
      <c r="B191" s="259"/>
      <c r="C191" s="259"/>
      <c r="D191" s="259"/>
      <c r="E191" s="259"/>
      <c r="F191" s="259"/>
      <c r="G191" s="259"/>
      <c r="H191" s="259"/>
      <c r="I191" s="259"/>
      <c r="J191" s="259"/>
    </row>
    <row r="192" spans="1:10" ht="18" customHeight="1" x14ac:dyDescent="0.25">
      <c r="A192" s="260" t="s">
        <v>0</v>
      </c>
      <c r="B192" s="260"/>
      <c r="C192" s="260"/>
      <c r="D192" s="260"/>
      <c r="E192" s="1"/>
      <c r="F192" s="278" t="s">
        <v>102</v>
      </c>
      <c r="G192" s="278"/>
      <c r="H192" s="278"/>
      <c r="I192" s="278"/>
      <c r="J192" s="2"/>
    </row>
    <row r="193" spans="1:10" ht="18" customHeight="1" x14ac:dyDescent="0.25">
      <c r="A193" s="262" t="s">
        <v>103</v>
      </c>
      <c r="B193" s="262"/>
      <c r="C193" s="262"/>
      <c r="D193" s="262"/>
      <c r="E193" s="262"/>
      <c r="F193" s="262"/>
      <c r="G193" s="262"/>
      <c r="H193" s="262"/>
      <c r="I193" s="262"/>
      <c r="J193" s="3" t="s">
        <v>3</v>
      </c>
    </row>
    <row r="194" spans="1:10" ht="18.75" customHeight="1" thickBot="1" x14ac:dyDescent="0.3">
      <c r="A194" s="263" t="s">
        <v>104</v>
      </c>
      <c r="B194" s="263"/>
      <c r="C194" s="1"/>
      <c r="D194" s="1"/>
      <c r="E194" s="1"/>
      <c r="F194" s="1" t="s">
        <v>97</v>
      </c>
      <c r="G194" s="1"/>
      <c r="H194" s="1"/>
      <c r="I194" s="147" t="s">
        <v>342</v>
      </c>
      <c r="J194" s="1" t="s">
        <v>105</v>
      </c>
    </row>
    <row r="195" spans="1:10" ht="18" customHeight="1" x14ac:dyDescent="0.25">
      <c r="A195" s="264" t="s">
        <v>6</v>
      </c>
      <c r="B195" s="265"/>
      <c r="C195" s="266"/>
      <c r="D195" s="267" t="s">
        <v>7</v>
      </c>
      <c r="E195" s="268"/>
      <c r="F195" s="267" t="s">
        <v>8</v>
      </c>
      <c r="G195" s="268"/>
      <c r="H195" s="267" t="s">
        <v>9</v>
      </c>
      <c r="I195" s="268"/>
      <c r="J195" s="269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106</v>
      </c>
      <c r="I196" s="6" t="s">
        <v>107</v>
      </c>
      <c r="J196" s="271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248">
        <f>SUM(H198:H207)</f>
        <v>-580000</v>
      </c>
      <c r="I197" s="80">
        <f>SUM(I198:I207)</f>
        <v>190000</v>
      </c>
      <c r="J197" s="83" t="s">
        <v>156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115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116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117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>
        <v>20000</v>
      </c>
      <c r="I201" s="101">
        <v>120000</v>
      </c>
      <c r="J201" s="103" t="s">
        <v>328</v>
      </c>
    </row>
    <row r="202" spans="1:10" ht="18" customHeight="1" x14ac:dyDescent="0.25">
      <c r="A202" s="90">
        <v>231</v>
      </c>
      <c r="B202" s="91"/>
      <c r="C202" s="92"/>
      <c r="D202" s="99">
        <v>6121</v>
      </c>
      <c r="E202" s="91"/>
      <c r="F202" s="91"/>
      <c r="G202" s="91"/>
      <c r="H202" s="93">
        <v>-600000</v>
      </c>
      <c r="I202" s="101">
        <v>0</v>
      </c>
      <c r="J202" s="103" t="s">
        <v>333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128000</v>
      </c>
      <c r="J208" s="57" t="s">
        <v>157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115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4000</v>
      </c>
      <c r="J210" s="103" t="s">
        <v>124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7000</v>
      </c>
      <c r="J211" s="103" t="s">
        <v>147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116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117</v>
      </c>
    </row>
    <row r="214" spans="1:10" ht="18" customHeight="1" x14ac:dyDescent="0.25">
      <c r="A214" s="90">
        <v>231</v>
      </c>
      <c r="B214" s="91"/>
      <c r="C214" s="92"/>
      <c r="D214" s="99">
        <v>5175</v>
      </c>
      <c r="E214" s="91"/>
      <c r="F214" s="91"/>
      <c r="G214" s="91"/>
      <c r="H214" s="62"/>
      <c r="I214" s="101">
        <v>3000</v>
      </c>
      <c r="J214" s="103" t="s">
        <v>324</v>
      </c>
    </row>
    <row r="215" spans="1:10" ht="18" customHeight="1" x14ac:dyDescent="0.25">
      <c r="A215" s="90">
        <v>231</v>
      </c>
      <c r="B215" s="91"/>
      <c r="C215" s="112"/>
      <c r="D215" s="99">
        <v>5194</v>
      </c>
      <c r="E215" s="91"/>
      <c r="F215" s="91"/>
      <c r="G215" s="91"/>
      <c r="H215" s="62"/>
      <c r="I215" s="101">
        <v>5000</v>
      </c>
      <c r="J215" s="103" t="s">
        <v>152</v>
      </c>
    </row>
    <row r="216" spans="1:10" ht="18" customHeight="1" x14ac:dyDescent="0.25">
      <c r="A216" s="90">
        <v>231</v>
      </c>
      <c r="B216" s="91"/>
      <c r="C216" s="112"/>
      <c r="D216" s="116">
        <v>5212</v>
      </c>
      <c r="E216" s="111"/>
      <c r="F216" s="111"/>
      <c r="G216" s="111"/>
      <c r="H216" s="15"/>
      <c r="I216" s="115">
        <v>24000</v>
      </c>
      <c r="J216" s="132" t="s">
        <v>153</v>
      </c>
    </row>
    <row r="217" spans="1:10" ht="18" customHeight="1" x14ac:dyDescent="0.25">
      <c r="A217" s="90">
        <v>231</v>
      </c>
      <c r="B217" s="91"/>
      <c r="C217" s="92"/>
      <c r="D217" s="116">
        <v>5229</v>
      </c>
      <c r="E217" s="111"/>
      <c r="F217" s="111"/>
      <c r="G217" s="111"/>
      <c r="H217" s="15"/>
      <c r="I217" s="115">
        <v>60000</v>
      </c>
      <c r="J217" s="113" t="s">
        <v>154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75" t="s">
        <v>110</v>
      </c>
      <c r="B219" s="276"/>
      <c r="C219" s="276"/>
      <c r="D219" s="276"/>
      <c r="E219" s="276"/>
      <c r="F219" s="276"/>
      <c r="G219" s="277"/>
      <c r="H219" s="86">
        <f>H197+H208</f>
        <v>-580000</v>
      </c>
      <c r="I219" s="97">
        <f>I197+I208</f>
        <v>318000</v>
      </c>
      <c r="J219" s="104" t="s">
        <v>111</v>
      </c>
    </row>
    <row r="223" spans="1:10" ht="26.25" customHeight="1" x14ac:dyDescent="0.3">
      <c r="A223" s="259" t="s">
        <v>95</v>
      </c>
      <c r="B223" s="259"/>
      <c r="C223" s="259"/>
      <c r="D223" s="259"/>
      <c r="E223" s="259"/>
      <c r="F223" s="259"/>
      <c r="G223" s="259"/>
      <c r="H223" s="259"/>
      <c r="I223" s="259"/>
      <c r="J223" s="259"/>
    </row>
    <row r="224" spans="1:10" ht="18" customHeight="1" x14ac:dyDescent="0.25">
      <c r="A224" s="260" t="s">
        <v>0</v>
      </c>
      <c r="B224" s="260"/>
      <c r="C224" s="260"/>
      <c r="D224" s="260"/>
      <c r="E224" s="1"/>
      <c r="F224" s="278" t="s">
        <v>102</v>
      </c>
      <c r="G224" s="278"/>
      <c r="H224" s="278"/>
      <c r="I224" s="278"/>
      <c r="J224" s="2"/>
    </row>
    <row r="225" spans="1:10" ht="18" customHeight="1" x14ac:dyDescent="0.25">
      <c r="A225" s="262" t="s">
        <v>103</v>
      </c>
      <c r="B225" s="262"/>
      <c r="C225" s="262"/>
      <c r="D225" s="262"/>
      <c r="E225" s="262"/>
      <c r="F225" s="262"/>
      <c r="G225" s="262"/>
      <c r="H225" s="262"/>
      <c r="I225" s="262"/>
      <c r="J225" s="3" t="s">
        <v>3</v>
      </c>
    </row>
    <row r="226" spans="1:10" ht="18.75" customHeight="1" thickBot="1" x14ac:dyDescent="0.3">
      <c r="A226" s="263" t="s">
        <v>104</v>
      </c>
      <c r="B226" s="263"/>
      <c r="C226" s="1"/>
      <c r="D226" s="1"/>
      <c r="E226" s="1"/>
      <c r="F226" s="1" t="s">
        <v>144</v>
      </c>
      <c r="G226" s="1"/>
      <c r="H226" s="1"/>
      <c r="I226" s="147" t="s">
        <v>342</v>
      </c>
      <c r="J226" s="1" t="s">
        <v>105</v>
      </c>
    </row>
    <row r="227" spans="1:10" ht="18" customHeight="1" x14ac:dyDescent="0.25">
      <c r="A227" s="264" t="s">
        <v>6</v>
      </c>
      <c r="B227" s="265"/>
      <c r="C227" s="266"/>
      <c r="D227" s="267" t="s">
        <v>7</v>
      </c>
      <c r="E227" s="268"/>
      <c r="F227" s="267" t="s">
        <v>8</v>
      </c>
      <c r="G227" s="268"/>
      <c r="H227" s="267" t="s">
        <v>9</v>
      </c>
      <c r="I227" s="268"/>
      <c r="J227" s="269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106</v>
      </c>
      <c r="I228" s="6" t="s">
        <v>107</v>
      </c>
      <c r="J228" s="271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861000</v>
      </c>
      <c r="J229" s="136" t="s">
        <v>233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122</v>
      </c>
    </row>
    <row r="231" spans="1:10" ht="18" customHeight="1" x14ac:dyDescent="0.25">
      <c r="A231" s="90">
        <v>231</v>
      </c>
      <c r="B231" s="91"/>
      <c r="C231" s="92"/>
      <c r="D231" s="99">
        <v>5123</v>
      </c>
      <c r="E231" s="91"/>
      <c r="F231" s="91"/>
      <c r="G231" s="91"/>
      <c r="H231" s="62"/>
      <c r="I231" s="101">
        <v>40000</v>
      </c>
      <c r="J231" s="103" t="s">
        <v>332</v>
      </c>
    </row>
    <row r="232" spans="1:10" ht="18" customHeight="1" x14ac:dyDescent="0.25">
      <c r="A232" s="90">
        <v>231</v>
      </c>
      <c r="B232" s="91"/>
      <c r="C232" s="92"/>
      <c r="D232" s="99">
        <v>5137</v>
      </c>
      <c r="E232" s="91"/>
      <c r="F232" s="91"/>
      <c r="G232" s="91"/>
      <c r="H232" s="62"/>
      <c r="I232" s="101">
        <v>60000</v>
      </c>
      <c r="J232" s="103" t="s">
        <v>123</v>
      </c>
    </row>
    <row r="233" spans="1:10" ht="18" customHeight="1" x14ac:dyDescent="0.25">
      <c r="A233" s="90">
        <v>231</v>
      </c>
      <c r="B233" s="91"/>
      <c r="C233" s="92"/>
      <c r="D233" s="99">
        <v>5139</v>
      </c>
      <c r="E233" s="91"/>
      <c r="F233" s="91"/>
      <c r="G233" s="91"/>
      <c r="H233" s="62"/>
      <c r="I233" s="101">
        <v>25000</v>
      </c>
      <c r="J233" s="103" t="s">
        <v>239</v>
      </c>
    </row>
    <row r="234" spans="1:10" ht="18" customHeight="1" x14ac:dyDescent="0.25">
      <c r="A234" s="90">
        <v>231</v>
      </c>
      <c r="B234" s="91"/>
      <c r="C234" s="92"/>
      <c r="D234" s="99">
        <v>5151</v>
      </c>
      <c r="E234" s="91"/>
      <c r="F234" s="91"/>
      <c r="G234" s="91"/>
      <c r="H234" s="62"/>
      <c r="I234" s="101">
        <v>30000</v>
      </c>
      <c r="J234" s="103" t="s">
        <v>124</v>
      </c>
    </row>
    <row r="235" spans="1:10" ht="18" customHeight="1" x14ac:dyDescent="0.25">
      <c r="A235" s="90">
        <v>231</v>
      </c>
      <c r="B235" s="91"/>
      <c r="C235" s="92"/>
      <c r="D235" s="99">
        <v>5153</v>
      </c>
      <c r="E235" s="91"/>
      <c r="F235" s="91"/>
      <c r="G235" s="91"/>
      <c r="H235" s="62"/>
      <c r="I235" s="101">
        <v>125000</v>
      </c>
      <c r="J235" s="103" t="s">
        <v>147</v>
      </c>
    </row>
    <row r="236" spans="1:10" ht="18" customHeight="1" x14ac:dyDescent="0.25">
      <c r="A236" s="90">
        <v>231</v>
      </c>
      <c r="B236" s="91"/>
      <c r="C236" s="92"/>
      <c r="D236" s="99">
        <v>5154</v>
      </c>
      <c r="E236" s="91"/>
      <c r="F236" s="91"/>
      <c r="G236" s="91"/>
      <c r="H236" s="62"/>
      <c r="I236" s="101">
        <v>110000</v>
      </c>
      <c r="J236" s="103" t="s">
        <v>125</v>
      </c>
    </row>
    <row r="237" spans="1:10" ht="18" customHeight="1" x14ac:dyDescent="0.25">
      <c r="A237" s="90">
        <v>231</v>
      </c>
      <c r="B237" s="111"/>
      <c r="C237" s="112"/>
      <c r="D237" s="99">
        <v>5162</v>
      </c>
      <c r="E237" s="91"/>
      <c r="F237" s="91"/>
      <c r="G237" s="91"/>
      <c r="H237" s="62"/>
      <c r="I237" s="101">
        <v>6000</v>
      </c>
      <c r="J237" s="103" t="s">
        <v>130</v>
      </c>
    </row>
    <row r="238" spans="1:10" ht="18" customHeight="1" x14ac:dyDescent="0.25">
      <c r="A238" s="94">
        <v>231</v>
      </c>
      <c r="B238" s="95"/>
      <c r="C238" s="96"/>
      <c r="D238" s="99">
        <v>5169</v>
      </c>
      <c r="E238" s="91"/>
      <c r="F238" s="91"/>
      <c r="G238" s="91"/>
      <c r="H238" s="62"/>
      <c r="I238" s="101">
        <v>30000</v>
      </c>
      <c r="J238" s="103" t="s">
        <v>116</v>
      </c>
    </row>
    <row r="239" spans="1:10" ht="18" customHeight="1" x14ac:dyDescent="0.25">
      <c r="A239" s="94">
        <v>231</v>
      </c>
      <c r="B239" s="95"/>
      <c r="C239" s="96"/>
      <c r="D239" s="98">
        <v>5171</v>
      </c>
      <c r="E239" s="95"/>
      <c r="F239" s="95"/>
      <c r="G239" s="95"/>
      <c r="H239" s="59"/>
      <c r="I239" s="100">
        <v>150000</v>
      </c>
      <c r="J239" s="102" t="s">
        <v>117</v>
      </c>
    </row>
    <row r="240" spans="1:10" ht="18" customHeight="1" x14ac:dyDescent="0.25">
      <c r="A240" s="90">
        <v>231</v>
      </c>
      <c r="B240" s="91"/>
      <c r="C240" s="92"/>
      <c r="D240" s="98">
        <v>6121</v>
      </c>
      <c r="E240" s="95"/>
      <c r="F240" s="95"/>
      <c r="G240" s="95"/>
      <c r="H240" s="59"/>
      <c r="I240" s="100">
        <v>225000</v>
      </c>
      <c r="J240" s="102" t="s">
        <v>327</v>
      </c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75" t="s">
        <v>110</v>
      </c>
      <c r="B251" s="276"/>
      <c r="C251" s="276"/>
      <c r="D251" s="276"/>
      <c r="E251" s="276"/>
      <c r="F251" s="276"/>
      <c r="G251" s="277"/>
      <c r="H251" s="86">
        <f>H229</f>
        <v>0</v>
      </c>
      <c r="I251" s="97">
        <f>I229</f>
        <v>861000</v>
      </c>
      <c r="J251" s="104" t="s">
        <v>111</v>
      </c>
    </row>
    <row r="254" spans="1:10" ht="26.25" customHeight="1" x14ac:dyDescent="0.3">
      <c r="A254" s="259" t="s">
        <v>95</v>
      </c>
      <c r="B254" s="259"/>
      <c r="C254" s="259"/>
      <c r="D254" s="259"/>
      <c r="E254" s="259"/>
      <c r="F254" s="259"/>
      <c r="G254" s="259"/>
      <c r="H254" s="259"/>
      <c r="I254" s="259"/>
      <c r="J254" s="259"/>
    </row>
    <row r="255" spans="1:10" ht="18" customHeight="1" x14ac:dyDescent="0.25">
      <c r="A255" s="260" t="s">
        <v>0</v>
      </c>
      <c r="B255" s="260"/>
      <c r="C255" s="260"/>
      <c r="D255" s="260"/>
      <c r="E255" s="1"/>
      <c r="F255" s="278" t="s">
        <v>102</v>
      </c>
      <c r="G255" s="278"/>
      <c r="H255" s="278"/>
      <c r="I255" s="278"/>
      <c r="J255" s="2"/>
    </row>
    <row r="256" spans="1:10" ht="18" customHeight="1" x14ac:dyDescent="0.25">
      <c r="A256" s="262" t="s">
        <v>103</v>
      </c>
      <c r="B256" s="262"/>
      <c r="C256" s="262"/>
      <c r="D256" s="262"/>
      <c r="E256" s="262"/>
      <c r="F256" s="262"/>
      <c r="G256" s="262"/>
      <c r="H256" s="262"/>
      <c r="I256" s="262"/>
      <c r="J256" s="3" t="s">
        <v>3</v>
      </c>
    </row>
    <row r="257" spans="1:10" ht="18.75" customHeight="1" thickBot="1" x14ac:dyDescent="0.3">
      <c r="A257" s="263" t="s">
        <v>104</v>
      </c>
      <c r="B257" s="263"/>
      <c r="C257" s="1"/>
      <c r="D257" s="1"/>
      <c r="E257" s="1"/>
      <c r="F257" s="1" t="s">
        <v>158</v>
      </c>
      <c r="G257" s="1"/>
      <c r="H257" s="1"/>
      <c r="I257" s="147" t="s">
        <v>342</v>
      </c>
      <c r="J257" s="1" t="s">
        <v>105</v>
      </c>
    </row>
    <row r="258" spans="1:10" ht="18" customHeight="1" x14ac:dyDescent="0.25">
      <c r="A258" s="264" t="s">
        <v>6</v>
      </c>
      <c r="B258" s="265"/>
      <c r="C258" s="266"/>
      <c r="D258" s="267" t="s">
        <v>7</v>
      </c>
      <c r="E258" s="268"/>
      <c r="F258" s="267" t="s">
        <v>8</v>
      </c>
      <c r="G258" s="268"/>
      <c r="H258" s="267" t="s">
        <v>9</v>
      </c>
      <c r="I258" s="268"/>
      <c r="J258" s="269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106</v>
      </c>
      <c r="I259" s="6" t="s">
        <v>107</v>
      </c>
      <c r="J259" s="271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504000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122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115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93"/>
      <c r="I263" s="101">
        <v>108300</v>
      </c>
      <c r="J263" s="103" t="s">
        <v>124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3000</v>
      </c>
      <c r="J264" s="103" t="s">
        <v>147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125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93">
        <v>-5000</v>
      </c>
      <c r="I266" s="101">
        <v>55000</v>
      </c>
      <c r="J266" s="103" t="s">
        <v>116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230000</v>
      </c>
      <c r="J267" s="103" t="s">
        <v>331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155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>
        <v>5000</v>
      </c>
      <c r="I269" s="101">
        <v>27700</v>
      </c>
      <c r="J269" s="102" t="s">
        <v>148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160000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122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115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125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162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116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117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75" t="s">
        <v>110</v>
      </c>
      <c r="B282" s="276"/>
      <c r="C282" s="276"/>
      <c r="D282" s="276"/>
      <c r="E282" s="276"/>
      <c r="F282" s="276"/>
      <c r="G282" s="277"/>
      <c r="H282" s="86">
        <f>H260+H271</f>
        <v>0</v>
      </c>
      <c r="I282" s="97">
        <f>I260+I271</f>
        <v>664000</v>
      </c>
      <c r="J282" s="104" t="s">
        <v>111</v>
      </c>
    </row>
    <row r="286" spans="1:10" ht="26.25" customHeight="1" x14ac:dyDescent="0.3">
      <c r="A286" s="259" t="s">
        <v>95</v>
      </c>
      <c r="B286" s="259"/>
      <c r="C286" s="259"/>
      <c r="D286" s="259"/>
      <c r="E286" s="259"/>
      <c r="F286" s="259"/>
      <c r="G286" s="259"/>
      <c r="H286" s="259"/>
      <c r="I286" s="259"/>
      <c r="J286" s="259"/>
    </row>
    <row r="287" spans="1:10" ht="18" customHeight="1" x14ac:dyDescent="0.25">
      <c r="A287" s="260" t="s">
        <v>0</v>
      </c>
      <c r="B287" s="260"/>
      <c r="C287" s="260"/>
      <c r="D287" s="260"/>
      <c r="E287" s="1"/>
      <c r="F287" s="278" t="s">
        <v>102</v>
      </c>
      <c r="G287" s="278"/>
      <c r="H287" s="278"/>
      <c r="I287" s="278"/>
      <c r="J287" s="2"/>
    </row>
    <row r="288" spans="1:10" ht="18" customHeight="1" x14ac:dyDescent="0.25">
      <c r="A288" s="262" t="s">
        <v>103</v>
      </c>
      <c r="B288" s="262"/>
      <c r="C288" s="262"/>
      <c r="D288" s="262"/>
      <c r="E288" s="262"/>
      <c r="F288" s="262"/>
      <c r="G288" s="262"/>
      <c r="H288" s="262"/>
      <c r="I288" s="262"/>
      <c r="J288" s="3" t="s">
        <v>3</v>
      </c>
    </row>
    <row r="289" spans="1:10" ht="18.75" customHeight="1" thickBot="1" x14ac:dyDescent="0.3">
      <c r="A289" s="263" t="s">
        <v>104</v>
      </c>
      <c r="B289" s="263"/>
      <c r="C289" s="1"/>
      <c r="D289" s="1"/>
      <c r="E289" s="1"/>
      <c r="F289" s="1" t="s">
        <v>160</v>
      </c>
      <c r="G289" s="1"/>
      <c r="H289" s="1"/>
      <c r="I289" s="147" t="s">
        <v>342</v>
      </c>
      <c r="J289" s="1" t="s">
        <v>105</v>
      </c>
    </row>
    <row r="290" spans="1:10" ht="18" customHeight="1" x14ac:dyDescent="0.25">
      <c r="A290" s="264" t="s">
        <v>6</v>
      </c>
      <c r="B290" s="265"/>
      <c r="C290" s="266"/>
      <c r="D290" s="267" t="s">
        <v>7</v>
      </c>
      <c r="E290" s="268"/>
      <c r="F290" s="267" t="s">
        <v>8</v>
      </c>
      <c r="G290" s="268"/>
      <c r="H290" s="267" t="s">
        <v>9</v>
      </c>
      <c r="I290" s="268"/>
      <c r="J290" s="269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106</v>
      </c>
      <c r="I291" s="6" t="s">
        <v>107</v>
      </c>
      <c r="J291" s="271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110000</v>
      </c>
      <c r="I292" s="80">
        <f>SUM(I293:I302)</f>
        <v>563000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122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>
        <v>5000</v>
      </c>
      <c r="I294" s="101">
        <v>15000</v>
      </c>
      <c r="J294" s="103" t="s">
        <v>146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115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124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93">
        <v>-5000</v>
      </c>
      <c r="I297" s="101">
        <v>15000</v>
      </c>
      <c r="J297" s="103" t="s">
        <v>116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>
        <v>110000</v>
      </c>
      <c r="I298" s="101">
        <v>520000</v>
      </c>
      <c r="J298" s="103" t="s">
        <v>117</v>
      </c>
    </row>
    <row r="299" spans="1:10" ht="18" customHeight="1" x14ac:dyDescent="0.25">
      <c r="A299" s="90">
        <v>231</v>
      </c>
      <c r="B299" s="91"/>
      <c r="C299" s="92"/>
      <c r="D299" s="99"/>
      <c r="E299" s="91"/>
      <c r="F299" s="91"/>
      <c r="G299" s="91"/>
      <c r="H299" s="62"/>
      <c r="I299" s="101"/>
      <c r="J299" s="103"/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0</v>
      </c>
      <c r="I303" s="56">
        <f>SUM(I304:I313)</f>
        <v>18200</v>
      </c>
      <c r="J303" s="57" t="s">
        <v>159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/>
      <c r="I304" s="100">
        <v>18200</v>
      </c>
      <c r="J304" s="102" t="s">
        <v>325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75" t="s">
        <v>110</v>
      </c>
      <c r="B314" s="276"/>
      <c r="C314" s="276"/>
      <c r="D314" s="276"/>
      <c r="E314" s="276"/>
      <c r="F314" s="276"/>
      <c r="G314" s="277"/>
      <c r="H314" s="86">
        <f>H292+H303</f>
        <v>110000</v>
      </c>
      <c r="I314" s="97">
        <f>I292+I303</f>
        <v>581200</v>
      </c>
      <c r="J314" s="104" t="s">
        <v>111</v>
      </c>
    </row>
    <row r="318" spans="1:10" ht="26.25" customHeight="1" x14ac:dyDescent="0.3">
      <c r="A318" s="259" t="s">
        <v>95</v>
      </c>
      <c r="B318" s="259"/>
      <c r="C318" s="259"/>
      <c r="D318" s="259"/>
      <c r="E318" s="259"/>
      <c r="F318" s="259"/>
      <c r="G318" s="259"/>
      <c r="H318" s="259"/>
      <c r="I318" s="259"/>
      <c r="J318" s="259"/>
    </row>
    <row r="319" spans="1:10" ht="18" customHeight="1" x14ac:dyDescent="0.25">
      <c r="A319" s="260" t="s">
        <v>0</v>
      </c>
      <c r="B319" s="260"/>
      <c r="C319" s="260"/>
      <c r="D319" s="260"/>
      <c r="E319" s="1"/>
      <c r="F319" s="278" t="s">
        <v>102</v>
      </c>
      <c r="G319" s="278"/>
      <c r="H319" s="278"/>
      <c r="I319" s="278"/>
      <c r="J319" s="2"/>
    </row>
    <row r="320" spans="1:10" ht="18" customHeight="1" x14ac:dyDescent="0.25">
      <c r="A320" s="262" t="s">
        <v>103</v>
      </c>
      <c r="B320" s="262"/>
      <c r="C320" s="262"/>
      <c r="D320" s="262"/>
      <c r="E320" s="262"/>
      <c r="F320" s="262"/>
      <c r="G320" s="262"/>
      <c r="H320" s="262"/>
      <c r="I320" s="262"/>
      <c r="J320" s="3" t="s">
        <v>3</v>
      </c>
    </row>
    <row r="321" spans="1:10" ht="18.75" customHeight="1" thickBot="1" x14ac:dyDescent="0.3">
      <c r="A321" s="263" t="s">
        <v>104</v>
      </c>
      <c r="B321" s="263"/>
      <c r="C321" s="1"/>
      <c r="D321" s="1"/>
      <c r="E321" s="1"/>
      <c r="F321" s="1" t="s">
        <v>171</v>
      </c>
      <c r="G321" s="1"/>
      <c r="H321" s="1"/>
      <c r="I321" s="147" t="s">
        <v>342</v>
      </c>
      <c r="J321" s="1" t="s">
        <v>105</v>
      </c>
    </row>
    <row r="322" spans="1:10" ht="18" customHeight="1" x14ac:dyDescent="0.25">
      <c r="A322" s="264" t="s">
        <v>6</v>
      </c>
      <c r="B322" s="265"/>
      <c r="C322" s="266"/>
      <c r="D322" s="267" t="s">
        <v>7</v>
      </c>
      <c r="E322" s="268"/>
      <c r="F322" s="267" t="s">
        <v>8</v>
      </c>
      <c r="G322" s="268"/>
      <c r="H322" s="267" t="s">
        <v>9</v>
      </c>
      <c r="I322" s="268"/>
      <c r="J322" s="269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106</v>
      </c>
      <c r="I323" s="6" t="s">
        <v>107</v>
      </c>
      <c r="J323" s="271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SUM(H325:H345)</f>
        <v>35400</v>
      </c>
      <c r="I324" s="80">
        <f>SUM(I325:I345)</f>
        <v>925900</v>
      </c>
      <c r="J324" s="83" t="s">
        <v>161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122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80000</v>
      </c>
      <c r="J326" s="103" t="s">
        <v>146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80000</v>
      </c>
      <c r="J327" s="103" t="s">
        <v>115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124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147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125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60000</v>
      </c>
      <c r="J331" s="103" t="s">
        <v>163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0</v>
      </c>
      <c r="J332" s="103" t="s">
        <v>130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68000</v>
      </c>
      <c r="J333" s="102" t="s">
        <v>164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162</v>
      </c>
    </row>
    <row r="335" spans="1:10" ht="18" customHeight="1" x14ac:dyDescent="0.25">
      <c r="A335" s="90">
        <v>231</v>
      </c>
      <c r="B335" s="91"/>
      <c r="C335" s="92"/>
      <c r="D335" s="99">
        <v>5166</v>
      </c>
      <c r="E335" s="91"/>
      <c r="F335" s="91"/>
      <c r="G335" s="91"/>
      <c r="H335" s="62"/>
      <c r="I335" s="101">
        <v>5500</v>
      </c>
      <c r="J335" s="103" t="s">
        <v>213</v>
      </c>
    </row>
    <row r="336" spans="1:10" ht="18" customHeight="1" x14ac:dyDescent="0.25">
      <c r="A336" s="90">
        <v>231</v>
      </c>
      <c r="B336" s="91"/>
      <c r="C336" s="92"/>
      <c r="D336" s="99">
        <v>5169</v>
      </c>
      <c r="E336" s="91"/>
      <c r="F336" s="91"/>
      <c r="G336" s="91"/>
      <c r="H336" s="62"/>
      <c r="I336" s="101">
        <v>110000</v>
      </c>
      <c r="J336" s="103" t="s">
        <v>116</v>
      </c>
    </row>
    <row r="337" spans="1:10" ht="18" customHeight="1" x14ac:dyDescent="0.25">
      <c r="A337" s="90">
        <v>231</v>
      </c>
      <c r="B337" s="91"/>
      <c r="C337" s="92"/>
      <c r="D337" s="99">
        <v>5171</v>
      </c>
      <c r="E337" s="91"/>
      <c r="F337" s="91"/>
      <c r="G337" s="91"/>
      <c r="H337" s="62"/>
      <c r="I337" s="101">
        <v>120000</v>
      </c>
      <c r="J337" s="103" t="s">
        <v>338</v>
      </c>
    </row>
    <row r="338" spans="1:10" ht="18" customHeight="1" x14ac:dyDescent="0.25">
      <c r="A338" s="94">
        <v>231</v>
      </c>
      <c r="B338" s="95"/>
      <c r="C338" s="96"/>
      <c r="D338" s="99">
        <v>5179</v>
      </c>
      <c r="E338" s="91"/>
      <c r="F338" s="91"/>
      <c r="G338" s="91"/>
      <c r="H338" s="62"/>
      <c r="I338" s="101">
        <v>30000</v>
      </c>
      <c r="J338" s="103" t="s">
        <v>165</v>
      </c>
    </row>
    <row r="339" spans="1:10" ht="18" customHeight="1" x14ac:dyDescent="0.25">
      <c r="A339" s="94">
        <v>231</v>
      </c>
      <c r="B339" s="95"/>
      <c r="C339" s="96"/>
      <c r="D339" s="98">
        <v>5192</v>
      </c>
      <c r="E339" s="95"/>
      <c r="F339" s="95"/>
      <c r="G339" s="95"/>
      <c r="H339" s="59"/>
      <c r="I339" s="100">
        <v>3000</v>
      </c>
      <c r="J339" s="102" t="s">
        <v>166</v>
      </c>
    </row>
    <row r="340" spans="1:10" ht="18" customHeight="1" x14ac:dyDescent="0.25">
      <c r="A340" s="90">
        <v>231</v>
      </c>
      <c r="B340" s="91"/>
      <c r="C340" s="92"/>
      <c r="D340" s="133">
        <v>5221</v>
      </c>
      <c r="E340" s="130"/>
      <c r="F340" s="130"/>
      <c r="G340" s="130"/>
      <c r="H340" s="10"/>
      <c r="I340" s="131">
        <v>5000</v>
      </c>
      <c r="J340" s="132" t="s">
        <v>167</v>
      </c>
    </row>
    <row r="341" spans="1:10" ht="18" customHeight="1" x14ac:dyDescent="0.25">
      <c r="A341" s="90">
        <v>231</v>
      </c>
      <c r="B341" s="91"/>
      <c r="C341" s="92"/>
      <c r="D341" s="116">
        <v>5229</v>
      </c>
      <c r="E341" s="111"/>
      <c r="F341" s="111"/>
      <c r="G341" s="111"/>
      <c r="H341" s="15"/>
      <c r="I341" s="115">
        <v>20000</v>
      </c>
      <c r="J341" s="113" t="s">
        <v>240</v>
      </c>
    </row>
    <row r="342" spans="1:10" ht="18" customHeight="1" x14ac:dyDescent="0.25">
      <c r="A342" s="90">
        <v>231</v>
      </c>
      <c r="B342" s="91"/>
      <c r="C342" s="92"/>
      <c r="D342" s="116">
        <v>5329</v>
      </c>
      <c r="E342" s="111"/>
      <c r="F342" s="111"/>
      <c r="G342" s="111"/>
      <c r="H342" s="15">
        <v>35400</v>
      </c>
      <c r="I342" s="115">
        <v>75400</v>
      </c>
      <c r="J342" s="113" t="s">
        <v>168</v>
      </c>
    </row>
    <row r="343" spans="1:10" ht="18" customHeight="1" x14ac:dyDescent="0.25">
      <c r="A343" s="90">
        <v>231</v>
      </c>
      <c r="B343" s="91"/>
      <c r="C343" s="92"/>
      <c r="D343" s="99">
        <v>5362</v>
      </c>
      <c r="E343" s="91"/>
      <c r="F343" s="91"/>
      <c r="G343" s="91"/>
      <c r="H343" s="62"/>
      <c r="I343" s="101">
        <v>15000</v>
      </c>
      <c r="J343" s="103" t="s">
        <v>169</v>
      </c>
    </row>
    <row r="344" spans="1:10" ht="18" customHeight="1" x14ac:dyDescent="0.25">
      <c r="A344" s="90">
        <v>231</v>
      </c>
      <c r="B344" s="91"/>
      <c r="C344" s="92"/>
      <c r="D344" s="99">
        <v>5909</v>
      </c>
      <c r="E344" s="91"/>
      <c r="F344" s="91"/>
      <c r="G344" s="91"/>
      <c r="H344" s="62"/>
      <c r="I344" s="101">
        <v>45000</v>
      </c>
      <c r="J344" s="103" t="s">
        <v>170</v>
      </c>
    </row>
    <row r="345" spans="1:10" ht="18" customHeight="1" thickBot="1" x14ac:dyDescent="0.3">
      <c r="A345" s="122">
        <v>231</v>
      </c>
      <c r="B345" s="123"/>
      <c r="C345" s="124"/>
      <c r="D345" s="99">
        <v>6123</v>
      </c>
      <c r="E345" s="91"/>
      <c r="F345" s="91"/>
      <c r="G345" s="91"/>
      <c r="H345" s="93"/>
      <c r="I345" s="101">
        <v>0</v>
      </c>
      <c r="J345" s="103" t="s">
        <v>250</v>
      </c>
    </row>
    <row r="346" spans="1:10" ht="18" customHeight="1" thickBot="1" x14ac:dyDescent="0.3">
      <c r="A346" s="275" t="s">
        <v>110</v>
      </c>
      <c r="B346" s="276"/>
      <c r="C346" s="276"/>
      <c r="D346" s="276"/>
      <c r="E346" s="276"/>
      <c r="F346" s="276"/>
      <c r="G346" s="277"/>
      <c r="H346" s="86">
        <f>H324</f>
        <v>35400</v>
      </c>
      <c r="I346" s="97">
        <f>I324</f>
        <v>925900</v>
      </c>
      <c r="J346" s="104" t="s">
        <v>111</v>
      </c>
    </row>
    <row r="350" spans="1:10" ht="26.25" customHeight="1" x14ac:dyDescent="0.3">
      <c r="A350" s="259" t="s">
        <v>95</v>
      </c>
      <c r="B350" s="259"/>
      <c r="C350" s="259"/>
      <c r="D350" s="259"/>
      <c r="E350" s="259"/>
      <c r="F350" s="259"/>
      <c r="G350" s="259"/>
      <c r="H350" s="259"/>
      <c r="I350" s="259"/>
      <c r="J350" s="259"/>
    </row>
    <row r="351" spans="1:10" ht="18" customHeight="1" x14ac:dyDescent="0.25">
      <c r="A351" s="260" t="s">
        <v>0</v>
      </c>
      <c r="B351" s="260"/>
      <c r="C351" s="260"/>
      <c r="D351" s="260"/>
      <c r="E351" s="1"/>
      <c r="F351" s="278" t="s">
        <v>102</v>
      </c>
      <c r="G351" s="278"/>
      <c r="H351" s="278"/>
      <c r="I351" s="278"/>
      <c r="J351" s="2"/>
    </row>
    <row r="352" spans="1:10" ht="18" customHeight="1" x14ac:dyDescent="0.25">
      <c r="A352" s="262" t="s">
        <v>103</v>
      </c>
      <c r="B352" s="262"/>
      <c r="C352" s="262"/>
      <c r="D352" s="262"/>
      <c r="E352" s="262"/>
      <c r="F352" s="262"/>
      <c r="G352" s="262"/>
      <c r="H352" s="262"/>
      <c r="I352" s="262"/>
      <c r="J352" s="3" t="s">
        <v>3</v>
      </c>
    </row>
    <row r="353" spans="1:10" ht="18.75" customHeight="1" thickBot="1" x14ac:dyDescent="0.3">
      <c r="A353" s="263" t="s">
        <v>104</v>
      </c>
      <c r="B353" s="263"/>
      <c r="C353" s="1"/>
      <c r="D353" s="1"/>
      <c r="E353" s="1"/>
      <c r="F353" s="1" t="s">
        <v>172</v>
      </c>
      <c r="G353" s="1"/>
      <c r="H353" s="1"/>
      <c r="I353" s="147" t="s">
        <v>342</v>
      </c>
      <c r="J353" s="1" t="s">
        <v>105</v>
      </c>
    </row>
    <row r="354" spans="1:10" ht="18" customHeight="1" x14ac:dyDescent="0.25">
      <c r="A354" s="264" t="s">
        <v>6</v>
      </c>
      <c r="B354" s="265"/>
      <c r="C354" s="266"/>
      <c r="D354" s="267" t="s">
        <v>7</v>
      </c>
      <c r="E354" s="268"/>
      <c r="F354" s="267" t="s">
        <v>8</v>
      </c>
      <c r="G354" s="268"/>
      <c r="H354" s="267" t="s">
        <v>9</v>
      </c>
      <c r="I354" s="268"/>
      <c r="J354" s="269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106</v>
      </c>
      <c r="I355" s="6" t="s">
        <v>107</v>
      </c>
      <c r="J355" s="271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173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176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174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116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40000</v>
      </c>
      <c r="J369" s="57" t="s">
        <v>175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40000</v>
      </c>
      <c r="J370" s="102" t="s">
        <v>116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75" t="s">
        <v>110</v>
      </c>
      <c r="B378" s="276"/>
      <c r="C378" s="276"/>
      <c r="D378" s="276"/>
      <c r="E378" s="276"/>
      <c r="F378" s="276"/>
      <c r="G378" s="277"/>
      <c r="H378" s="86">
        <f>H356+H362+H369</f>
        <v>0</v>
      </c>
      <c r="I378" s="97">
        <f>I356+I362+I369</f>
        <v>447000</v>
      </c>
      <c r="J378" s="104" t="s">
        <v>111</v>
      </c>
    </row>
    <row r="382" spans="1:10" ht="26.25" customHeight="1" x14ac:dyDescent="0.3">
      <c r="A382" s="259" t="s">
        <v>95</v>
      </c>
      <c r="B382" s="259"/>
      <c r="C382" s="259"/>
      <c r="D382" s="259"/>
      <c r="E382" s="259"/>
      <c r="F382" s="259"/>
      <c r="G382" s="259"/>
      <c r="H382" s="259"/>
      <c r="I382" s="259"/>
      <c r="J382" s="259"/>
    </row>
    <row r="383" spans="1:10" ht="18" customHeight="1" x14ac:dyDescent="0.25">
      <c r="A383" s="260" t="s">
        <v>0</v>
      </c>
      <c r="B383" s="260"/>
      <c r="C383" s="260"/>
      <c r="D383" s="260"/>
      <c r="E383" s="1"/>
      <c r="F383" s="278" t="s">
        <v>102</v>
      </c>
      <c r="G383" s="278"/>
      <c r="H383" s="278"/>
      <c r="I383" s="278"/>
      <c r="J383" s="2"/>
    </row>
    <row r="384" spans="1:10" ht="18" customHeight="1" x14ac:dyDescent="0.25">
      <c r="A384" s="262" t="s">
        <v>103</v>
      </c>
      <c r="B384" s="262"/>
      <c r="C384" s="262"/>
      <c r="D384" s="262"/>
      <c r="E384" s="262"/>
      <c r="F384" s="262"/>
      <c r="G384" s="262"/>
      <c r="H384" s="262"/>
      <c r="I384" s="262"/>
      <c r="J384" s="3" t="s">
        <v>3</v>
      </c>
    </row>
    <row r="385" spans="1:10" ht="18.75" customHeight="1" thickBot="1" x14ac:dyDescent="0.3">
      <c r="A385" s="263" t="s">
        <v>104</v>
      </c>
      <c r="B385" s="263"/>
      <c r="C385" s="1"/>
      <c r="D385" s="1"/>
      <c r="E385" s="1"/>
      <c r="F385" s="1" t="s">
        <v>234</v>
      </c>
      <c r="G385" s="1"/>
      <c r="H385" s="1"/>
      <c r="I385" s="147" t="s">
        <v>342</v>
      </c>
      <c r="J385" s="1" t="s">
        <v>105</v>
      </c>
    </row>
    <row r="386" spans="1:10" ht="18" customHeight="1" x14ac:dyDescent="0.25">
      <c r="A386" s="264" t="s">
        <v>6</v>
      </c>
      <c r="B386" s="265"/>
      <c r="C386" s="266"/>
      <c r="D386" s="267" t="s">
        <v>7</v>
      </c>
      <c r="E386" s="268"/>
      <c r="F386" s="267" t="s">
        <v>8</v>
      </c>
      <c r="G386" s="268"/>
      <c r="H386" s="267" t="s">
        <v>9</v>
      </c>
      <c r="I386" s="268"/>
      <c r="J386" s="269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106</v>
      </c>
      <c r="I387" s="6" t="s">
        <v>107</v>
      </c>
      <c r="J387" s="271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350000</v>
      </c>
      <c r="J388" s="83" t="s">
        <v>177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350000</v>
      </c>
      <c r="J389" s="102" t="s">
        <v>335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300000</v>
      </c>
      <c r="J394" s="57" t="s">
        <v>179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300000</v>
      </c>
      <c r="J395" s="102" t="s">
        <v>336</v>
      </c>
    </row>
    <row r="396" spans="1:10" ht="18" customHeight="1" x14ac:dyDescent="0.25">
      <c r="A396" s="90">
        <v>231</v>
      </c>
      <c r="B396" s="91"/>
      <c r="C396" s="92"/>
      <c r="D396" s="99"/>
      <c r="E396" s="91"/>
      <c r="F396" s="91"/>
      <c r="G396" s="91"/>
      <c r="H396" s="62"/>
      <c r="I396" s="101"/>
      <c r="J396" s="103"/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180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178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75" t="s">
        <v>110</v>
      </c>
      <c r="B410" s="276"/>
      <c r="C410" s="276"/>
      <c r="D410" s="276"/>
      <c r="E410" s="276"/>
      <c r="F410" s="276"/>
      <c r="G410" s="277"/>
      <c r="H410" s="86">
        <f>H388+H394+H401</f>
        <v>0</v>
      </c>
      <c r="I410" s="97">
        <f>I388+I394+I401</f>
        <v>670000</v>
      </c>
      <c r="J410" s="104" t="s">
        <v>111</v>
      </c>
    </row>
    <row r="414" spans="1:10" ht="26.25" customHeight="1" x14ac:dyDescent="0.3">
      <c r="A414" s="259" t="s">
        <v>95</v>
      </c>
      <c r="B414" s="259"/>
      <c r="C414" s="259"/>
      <c r="D414" s="259"/>
      <c r="E414" s="259"/>
      <c r="F414" s="259"/>
      <c r="G414" s="259"/>
      <c r="H414" s="259"/>
      <c r="I414" s="259"/>
      <c r="J414" s="259"/>
    </row>
    <row r="415" spans="1:10" ht="18" customHeight="1" x14ac:dyDescent="0.25">
      <c r="A415" s="260" t="s">
        <v>0</v>
      </c>
      <c r="B415" s="260"/>
      <c r="C415" s="260"/>
      <c r="D415" s="260"/>
      <c r="E415" s="1"/>
      <c r="F415" s="278" t="s">
        <v>102</v>
      </c>
      <c r="G415" s="278"/>
      <c r="H415" s="278"/>
      <c r="I415" s="278"/>
      <c r="J415" s="2"/>
    </row>
    <row r="416" spans="1:10" ht="18" customHeight="1" x14ac:dyDescent="0.25">
      <c r="A416" s="262" t="s">
        <v>103</v>
      </c>
      <c r="B416" s="262"/>
      <c r="C416" s="262"/>
      <c r="D416" s="262"/>
      <c r="E416" s="262"/>
      <c r="F416" s="262"/>
      <c r="G416" s="262"/>
      <c r="H416" s="262"/>
      <c r="I416" s="262"/>
      <c r="J416" s="3" t="s">
        <v>3</v>
      </c>
    </row>
    <row r="417" spans="1:10" ht="18.75" customHeight="1" thickBot="1" x14ac:dyDescent="0.3">
      <c r="A417" s="263" t="s">
        <v>104</v>
      </c>
      <c r="B417" s="263"/>
      <c r="C417" s="1"/>
      <c r="D417" s="1"/>
      <c r="E417" s="1"/>
      <c r="F417" s="1" t="s">
        <v>235</v>
      </c>
      <c r="G417" s="1"/>
      <c r="H417" s="1"/>
      <c r="I417" s="147" t="s">
        <v>342</v>
      </c>
      <c r="J417" s="1" t="s">
        <v>105</v>
      </c>
    </row>
    <row r="418" spans="1:10" ht="18" customHeight="1" x14ac:dyDescent="0.25">
      <c r="A418" s="264" t="s">
        <v>6</v>
      </c>
      <c r="B418" s="265"/>
      <c r="C418" s="266"/>
      <c r="D418" s="267" t="s">
        <v>7</v>
      </c>
      <c r="E418" s="268"/>
      <c r="F418" s="267" t="s">
        <v>8</v>
      </c>
      <c r="G418" s="268"/>
      <c r="H418" s="267" t="s">
        <v>9</v>
      </c>
      <c r="I418" s="268"/>
      <c r="J418" s="269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106</v>
      </c>
      <c r="I419" s="6" t="s">
        <v>107</v>
      </c>
      <c r="J419" s="271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135000</v>
      </c>
      <c r="I420" s="80">
        <f>SUM(I421:I441,I451:I466)</f>
        <v>2086000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149"/>
      <c r="I421" s="100">
        <v>866200</v>
      </c>
      <c r="J421" s="102" t="s">
        <v>199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>
        <v>100900</v>
      </c>
      <c r="I422" s="101">
        <v>334700</v>
      </c>
      <c r="J422" s="102" t="s">
        <v>197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198</v>
      </c>
      <c r="F423" s="91"/>
      <c r="G423" s="91"/>
      <c r="H423" s="62"/>
      <c r="I423" s="101">
        <v>0</v>
      </c>
      <c r="J423" s="102" t="s">
        <v>196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198</v>
      </c>
      <c r="F424" s="91"/>
      <c r="G424" s="91"/>
      <c r="H424" s="62"/>
      <c r="I424" s="101">
        <v>0</v>
      </c>
      <c r="J424" s="102" t="s">
        <v>196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198</v>
      </c>
      <c r="F425" s="91"/>
      <c r="G425" s="91"/>
      <c r="H425" s="62"/>
      <c r="I425" s="101">
        <v>0</v>
      </c>
      <c r="J425" s="102" t="s">
        <v>196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60000</v>
      </c>
      <c r="J426" s="103" t="s">
        <v>122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93"/>
      <c r="I427" s="101">
        <v>215000</v>
      </c>
      <c r="J427" s="103" t="s">
        <v>200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>
        <v>25000</v>
      </c>
      <c r="I428" s="101">
        <v>83000</v>
      </c>
      <c r="J428" s="103" t="s">
        <v>201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198</v>
      </c>
      <c r="F429" s="91"/>
      <c r="G429" s="91"/>
      <c r="H429" s="62"/>
      <c r="I429" s="101">
        <v>0</v>
      </c>
      <c r="J429" s="103" t="s">
        <v>202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198</v>
      </c>
      <c r="F430" s="91"/>
      <c r="G430" s="91"/>
      <c r="H430" s="62"/>
      <c r="I430" s="101">
        <v>0</v>
      </c>
      <c r="J430" s="103" t="s">
        <v>203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198</v>
      </c>
      <c r="F431" s="91"/>
      <c r="G431" s="91"/>
      <c r="H431" s="62"/>
      <c r="I431" s="101">
        <v>0</v>
      </c>
      <c r="J431" s="103" t="s">
        <v>203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93"/>
      <c r="I432" s="101">
        <v>77800</v>
      </c>
      <c r="J432" s="103" t="s">
        <v>128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>
        <v>9100</v>
      </c>
      <c r="I433" s="101">
        <v>30300</v>
      </c>
      <c r="J433" s="103" t="s">
        <v>204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198</v>
      </c>
      <c r="F434" s="91"/>
      <c r="G434" s="91"/>
      <c r="H434" s="62"/>
      <c r="I434" s="101">
        <v>0</v>
      </c>
      <c r="J434" s="103" t="s">
        <v>205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198</v>
      </c>
      <c r="F435" s="91"/>
      <c r="G435" s="91"/>
      <c r="H435" s="62"/>
      <c r="I435" s="101">
        <v>0</v>
      </c>
      <c r="J435" s="103" t="s">
        <v>206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198</v>
      </c>
      <c r="F436" s="91"/>
      <c r="G436" s="91"/>
      <c r="H436" s="62"/>
      <c r="I436" s="101">
        <v>0</v>
      </c>
      <c r="J436" s="103" t="s">
        <v>206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129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75" t="s">
        <v>110</v>
      </c>
      <c r="B442" s="276"/>
      <c r="C442" s="276"/>
      <c r="D442" s="276"/>
      <c r="E442" s="276"/>
      <c r="F442" s="276"/>
      <c r="G442" s="277"/>
      <c r="H442" s="86">
        <f>H420</f>
        <v>135000</v>
      </c>
      <c r="I442" s="97">
        <f>I420</f>
        <v>2086000</v>
      </c>
      <c r="J442" s="104" t="s">
        <v>111</v>
      </c>
    </row>
    <row r="444" spans="1:10" ht="15.75" x14ac:dyDescent="0.25">
      <c r="H444" s="1"/>
    </row>
    <row r="445" spans="1:10" ht="26.25" customHeight="1" x14ac:dyDescent="0.3">
      <c r="A445" s="259" t="s">
        <v>95</v>
      </c>
      <c r="B445" s="259"/>
      <c r="C445" s="259"/>
      <c r="D445" s="259"/>
      <c r="E445" s="259"/>
      <c r="F445" s="259"/>
      <c r="G445" s="259"/>
      <c r="H445" s="259"/>
      <c r="I445" s="259"/>
      <c r="J445" s="259"/>
    </row>
    <row r="446" spans="1:10" ht="18" customHeight="1" x14ac:dyDescent="0.25">
      <c r="A446" s="260" t="s">
        <v>0</v>
      </c>
      <c r="B446" s="260"/>
      <c r="C446" s="260"/>
      <c r="D446" s="260"/>
      <c r="E446" s="1"/>
      <c r="F446" s="278" t="s">
        <v>102</v>
      </c>
      <c r="G446" s="278"/>
      <c r="H446" s="278"/>
      <c r="I446" s="278"/>
      <c r="J446" s="2"/>
    </row>
    <row r="447" spans="1:10" ht="18" customHeight="1" x14ac:dyDescent="0.25">
      <c r="A447" s="262" t="s">
        <v>103</v>
      </c>
      <c r="B447" s="262"/>
      <c r="C447" s="262"/>
      <c r="D447" s="262"/>
      <c r="E447" s="262"/>
      <c r="F447" s="262"/>
      <c r="G447" s="262"/>
      <c r="H447" s="262"/>
      <c r="I447" s="262"/>
      <c r="J447" s="3" t="s">
        <v>3</v>
      </c>
    </row>
    <row r="448" spans="1:10" ht="18.75" customHeight="1" thickBot="1" x14ac:dyDescent="0.3">
      <c r="A448" s="263" t="s">
        <v>104</v>
      </c>
      <c r="B448" s="263"/>
      <c r="C448" s="1"/>
      <c r="D448" s="1"/>
      <c r="E448" s="1"/>
      <c r="F448" s="1" t="s">
        <v>236</v>
      </c>
      <c r="G448" s="1"/>
      <c r="H448" s="1"/>
      <c r="I448" s="147" t="s">
        <v>342</v>
      </c>
      <c r="J448" s="1" t="s">
        <v>105</v>
      </c>
    </row>
    <row r="449" spans="1:10" ht="18" customHeight="1" x14ac:dyDescent="0.25">
      <c r="A449" s="264" t="s">
        <v>6</v>
      </c>
      <c r="B449" s="265"/>
      <c r="C449" s="266"/>
      <c r="D449" s="267" t="s">
        <v>7</v>
      </c>
      <c r="E449" s="268"/>
      <c r="F449" s="267" t="s">
        <v>8</v>
      </c>
      <c r="G449" s="268"/>
      <c r="H449" s="267" t="s">
        <v>9</v>
      </c>
      <c r="I449" s="268"/>
      <c r="J449" s="269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106</v>
      </c>
      <c r="I450" s="6" t="s">
        <v>107</v>
      </c>
      <c r="J450" s="271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9000</v>
      </c>
      <c r="J451" s="103" t="s">
        <v>182</v>
      </c>
    </row>
    <row r="452" spans="1:10" ht="18" customHeight="1" x14ac:dyDescent="0.25">
      <c r="A452" s="90">
        <v>231</v>
      </c>
      <c r="B452" s="91"/>
      <c r="C452" s="92"/>
      <c r="D452" s="99">
        <v>5137</v>
      </c>
      <c r="E452" s="91"/>
      <c r="F452" s="91"/>
      <c r="G452" s="91"/>
      <c r="H452" s="62"/>
      <c r="I452" s="101">
        <v>50000</v>
      </c>
      <c r="J452" s="103" t="s">
        <v>146</v>
      </c>
    </row>
    <row r="453" spans="1:10" ht="18" customHeight="1" x14ac:dyDescent="0.25">
      <c r="A453" s="90">
        <v>231</v>
      </c>
      <c r="B453" s="91"/>
      <c r="C453" s="92"/>
      <c r="D453" s="99">
        <v>5139</v>
      </c>
      <c r="E453" s="91"/>
      <c r="F453" s="91"/>
      <c r="G453" s="91"/>
      <c r="H453" s="62"/>
      <c r="I453" s="101">
        <v>30000</v>
      </c>
      <c r="J453" s="103" t="s">
        <v>337</v>
      </c>
    </row>
    <row r="454" spans="1:10" ht="18" customHeight="1" x14ac:dyDescent="0.25">
      <c r="A454" s="90">
        <v>231</v>
      </c>
      <c r="B454" s="91"/>
      <c r="C454" s="92"/>
      <c r="D454" s="98">
        <v>5156</v>
      </c>
      <c r="E454" s="95"/>
      <c r="F454" s="95"/>
      <c r="G454" s="95"/>
      <c r="H454" s="59"/>
      <c r="I454" s="100">
        <v>35000</v>
      </c>
      <c r="J454" s="102" t="s">
        <v>183</v>
      </c>
    </row>
    <row r="455" spans="1:10" ht="18" customHeight="1" x14ac:dyDescent="0.25">
      <c r="A455" s="90">
        <v>231</v>
      </c>
      <c r="B455" s="91"/>
      <c r="C455" s="92"/>
      <c r="D455" s="99">
        <v>5163</v>
      </c>
      <c r="E455" s="91"/>
      <c r="F455" s="91"/>
      <c r="G455" s="91"/>
      <c r="H455" s="93"/>
      <c r="I455" s="101">
        <v>3000</v>
      </c>
      <c r="J455" s="103" t="s">
        <v>184</v>
      </c>
    </row>
    <row r="456" spans="1:10" ht="18" customHeight="1" x14ac:dyDescent="0.25">
      <c r="A456" s="90">
        <v>231</v>
      </c>
      <c r="B456" s="91"/>
      <c r="C456" s="92"/>
      <c r="D456" s="99">
        <v>5167</v>
      </c>
      <c r="E456" s="91"/>
      <c r="F456" s="91"/>
      <c r="G456" s="91"/>
      <c r="H456" s="62"/>
      <c r="I456" s="101">
        <v>5000</v>
      </c>
      <c r="J456" s="103" t="s">
        <v>185</v>
      </c>
    </row>
    <row r="457" spans="1:10" ht="18" customHeight="1" x14ac:dyDescent="0.25">
      <c r="A457" s="90">
        <v>231</v>
      </c>
      <c r="B457" s="91"/>
      <c r="C457" s="92"/>
      <c r="D457" s="99">
        <v>5169</v>
      </c>
      <c r="E457" s="91"/>
      <c r="F457" s="91"/>
      <c r="G457" s="91"/>
      <c r="H457" s="62"/>
      <c r="I457" s="101">
        <v>170000</v>
      </c>
      <c r="J457" s="103" t="s">
        <v>116</v>
      </c>
    </row>
    <row r="458" spans="1:10" ht="18" customHeight="1" x14ac:dyDescent="0.25">
      <c r="A458" s="90">
        <v>231</v>
      </c>
      <c r="B458" s="111"/>
      <c r="C458" s="112"/>
      <c r="D458" s="99">
        <v>5171</v>
      </c>
      <c r="E458" s="91"/>
      <c r="F458" s="91"/>
      <c r="G458" s="91"/>
      <c r="H458" s="62"/>
      <c r="I458" s="101">
        <v>40000</v>
      </c>
      <c r="J458" s="103" t="s">
        <v>117</v>
      </c>
    </row>
    <row r="459" spans="1:10" ht="18" customHeight="1" x14ac:dyDescent="0.25">
      <c r="A459" s="94">
        <v>231</v>
      </c>
      <c r="B459" s="95"/>
      <c r="C459" s="96"/>
      <c r="D459" s="98">
        <v>5175</v>
      </c>
      <c r="E459" s="95"/>
      <c r="F459" s="95"/>
      <c r="G459" s="95"/>
      <c r="H459" s="59"/>
      <c r="I459" s="100">
        <v>2000</v>
      </c>
      <c r="J459" s="102" t="s">
        <v>151</v>
      </c>
    </row>
    <row r="460" spans="1:10" ht="18" customHeight="1" x14ac:dyDescent="0.25">
      <c r="A460" s="90">
        <v>231</v>
      </c>
      <c r="B460" s="91"/>
      <c r="C460" s="92"/>
      <c r="D460" s="98">
        <v>5192</v>
      </c>
      <c r="E460" s="95"/>
      <c r="F460" s="95"/>
      <c r="G460" s="95"/>
      <c r="H460" s="59"/>
      <c r="I460" s="100">
        <v>10000</v>
      </c>
      <c r="J460" s="102" t="s">
        <v>186</v>
      </c>
    </row>
    <row r="461" spans="1:10" ht="18" customHeight="1" x14ac:dyDescent="0.25">
      <c r="A461" s="90">
        <v>231</v>
      </c>
      <c r="B461" s="91"/>
      <c r="C461" s="92"/>
      <c r="D461" s="99">
        <v>5424</v>
      </c>
      <c r="E461" s="91"/>
      <c r="F461" s="91"/>
      <c r="G461" s="91"/>
      <c r="H461" s="62"/>
      <c r="I461" s="101">
        <v>10000</v>
      </c>
      <c r="J461" s="103" t="s">
        <v>132</v>
      </c>
    </row>
    <row r="462" spans="1:10" ht="18" customHeight="1" x14ac:dyDescent="0.25">
      <c r="A462" s="90">
        <v>231</v>
      </c>
      <c r="B462" s="91"/>
      <c r="C462" s="92"/>
      <c r="D462" s="99">
        <v>6122</v>
      </c>
      <c r="E462" s="91"/>
      <c r="F462" s="91"/>
      <c r="G462" s="91"/>
      <c r="H462" s="62"/>
      <c r="I462" s="101">
        <v>50000</v>
      </c>
      <c r="J462" s="103" t="s">
        <v>334</v>
      </c>
    </row>
    <row r="463" spans="1:10" ht="18" customHeight="1" x14ac:dyDescent="0.25">
      <c r="A463" s="90">
        <v>231</v>
      </c>
      <c r="B463" s="91"/>
      <c r="C463" s="92"/>
      <c r="D463" s="99"/>
      <c r="E463" s="91"/>
      <c r="F463" s="91"/>
      <c r="G463" s="91"/>
      <c r="H463" s="62"/>
      <c r="I463" s="101"/>
      <c r="J463" s="103"/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241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242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75" t="s">
        <v>110</v>
      </c>
      <c r="B473" s="276"/>
      <c r="C473" s="276"/>
      <c r="D473" s="276"/>
      <c r="E473" s="276"/>
      <c r="F473" s="276"/>
      <c r="G473" s="277"/>
      <c r="H473" s="86">
        <f>H467</f>
        <v>0</v>
      </c>
      <c r="I473" s="97">
        <f>I467</f>
        <v>5000</v>
      </c>
      <c r="J473" s="104" t="s">
        <v>111</v>
      </c>
    </row>
    <row r="477" spans="1:10" ht="26.25" customHeight="1" x14ac:dyDescent="0.3">
      <c r="A477" s="259" t="s">
        <v>95</v>
      </c>
      <c r="B477" s="259"/>
      <c r="C477" s="259"/>
      <c r="D477" s="259"/>
      <c r="E477" s="259"/>
      <c r="F477" s="259"/>
      <c r="G477" s="259"/>
      <c r="H477" s="259"/>
      <c r="I477" s="259"/>
      <c r="J477" s="259"/>
    </row>
    <row r="478" spans="1:10" ht="18" customHeight="1" x14ac:dyDescent="0.25">
      <c r="A478" s="260" t="s">
        <v>0</v>
      </c>
      <c r="B478" s="260"/>
      <c r="C478" s="260"/>
      <c r="D478" s="260"/>
      <c r="E478" s="1"/>
      <c r="F478" s="278" t="s">
        <v>102</v>
      </c>
      <c r="G478" s="278"/>
      <c r="H478" s="278"/>
      <c r="I478" s="278"/>
      <c r="J478" s="2"/>
    </row>
    <row r="479" spans="1:10" ht="18" customHeight="1" x14ac:dyDescent="0.25">
      <c r="A479" s="262" t="s">
        <v>103</v>
      </c>
      <c r="B479" s="262"/>
      <c r="C479" s="262"/>
      <c r="D479" s="262"/>
      <c r="E479" s="262"/>
      <c r="F479" s="262"/>
      <c r="G479" s="262"/>
      <c r="H479" s="262"/>
      <c r="I479" s="262"/>
      <c r="J479" s="3" t="s">
        <v>3</v>
      </c>
    </row>
    <row r="480" spans="1:10" ht="18.75" customHeight="1" thickBot="1" x14ac:dyDescent="0.3">
      <c r="A480" s="263" t="s">
        <v>104</v>
      </c>
      <c r="B480" s="263"/>
      <c r="C480" s="1"/>
      <c r="D480" s="1"/>
      <c r="E480" s="1"/>
      <c r="F480" s="1" t="s">
        <v>187</v>
      </c>
      <c r="G480" s="1"/>
      <c r="H480" s="1"/>
      <c r="I480" s="147" t="s">
        <v>342</v>
      </c>
      <c r="J480" s="1" t="s">
        <v>105</v>
      </c>
    </row>
    <row r="481" spans="1:10" ht="18" customHeight="1" x14ac:dyDescent="0.25">
      <c r="A481" s="264" t="s">
        <v>6</v>
      </c>
      <c r="B481" s="265"/>
      <c r="C481" s="266"/>
      <c r="D481" s="267" t="s">
        <v>7</v>
      </c>
      <c r="E481" s="268"/>
      <c r="F481" s="267" t="s">
        <v>8</v>
      </c>
      <c r="G481" s="268"/>
      <c r="H481" s="267" t="s">
        <v>9</v>
      </c>
      <c r="I481" s="268"/>
      <c r="J481" s="269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106</v>
      </c>
      <c r="I482" s="6" t="s">
        <v>107</v>
      </c>
      <c r="J482" s="271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250000</v>
      </c>
      <c r="I483" s="80">
        <f>SUM(I484:I504)</f>
        <v>1420000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246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122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182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249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146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20000</v>
      </c>
      <c r="J489" s="103" t="s">
        <v>247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8000</v>
      </c>
      <c r="J490" s="103" t="s">
        <v>124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55000</v>
      </c>
      <c r="J491" s="103" t="s">
        <v>147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125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183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184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185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116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>
        <v>250000</v>
      </c>
      <c r="I497" s="101">
        <v>1150000</v>
      </c>
      <c r="J497" s="103" t="s">
        <v>117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169</v>
      </c>
    </row>
    <row r="499" spans="1:10" ht="18" customHeight="1" x14ac:dyDescent="0.25">
      <c r="A499" s="90">
        <v>231</v>
      </c>
      <c r="B499" s="91"/>
      <c r="C499" s="92"/>
      <c r="D499" s="99">
        <v>6122</v>
      </c>
      <c r="E499" s="91"/>
      <c r="F499" s="91"/>
      <c r="G499" s="91"/>
      <c r="H499" s="62"/>
      <c r="I499" s="101">
        <v>0</v>
      </c>
      <c r="J499" s="103" t="s">
        <v>248</v>
      </c>
    </row>
    <row r="500" spans="1:10" ht="18" customHeight="1" x14ac:dyDescent="0.25">
      <c r="A500" s="90">
        <v>231</v>
      </c>
      <c r="B500" s="91"/>
      <c r="C500" s="92"/>
      <c r="D500" s="99"/>
      <c r="E500" s="91"/>
      <c r="F500" s="91"/>
      <c r="G500" s="91"/>
      <c r="H500" s="62"/>
      <c r="I500" s="101"/>
      <c r="J500" s="103"/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75" t="s">
        <v>110</v>
      </c>
      <c r="B505" s="276"/>
      <c r="C505" s="276"/>
      <c r="D505" s="276"/>
      <c r="E505" s="276"/>
      <c r="F505" s="276"/>
      <c r="G505" s="277"/>
      <c r="H505" s="86">
        <f>H483</f>
        <v>250000</v>
      </c>
      <c r="I505" s="97">
        <f>I483</f>
        <v>1420000</v>
      </c>
      <c r="J505" s="104" t="s">
        <v>111</v>
      </c>
    </row>
    <row r="509" spans="1:10" ht="26.25" customHeight="1" x14ac:dyDescent="0.3">
      <c r="A509" s="259" t="s">
        <v>95</v>
      </c>
      <c r="B509" s="259"/>
      <c r="C509" s="259"/>
      <c r="D509" s="259"/>
      <c r="E509" s="259"/>
      <c r="F509" s="259"/>
      <c r="G509" s="259"/>
      <c r="H509" s="259"/>
      <c r="I509" s="259"/>
      <c r="J509" s="259"/>
    </row>
    <row r="510" spans="1:10" ht="18" customHeight="1" x14ac:dyDescent="0.25">
      <c r="A510" s="260" t="s">
        <v>0</v>
      </c>
      <c r="B510" s="260"/>
      <c r="C510" s="260"/>
      <c r="D510" s="260"/>
      <c r="E510" s="1"/>
      <c r="F510" s="278" t="s">
        <v>102</v>
      </c>
      <c r="G510" s="278"/>
      <c r="H510" s="278"/>
      <c r="I510" s="278"/>
      <c r="J510" s="2"/>
    </row>
    <row r="511" spans="1:10" ht="18" customHeight="1" x14ac:dyDescent="0.25">
      <c r="A511" s="262" t="s">
        <v>103</v>
      </c>
      <c r="B511" s="262"/>
      <c r="C511" s="262"/>
      <c r="D511" s="262"/>
      <c r="E511" s="262"/>
      <c r="F511" s="262"/>
      <c r="G511" s="262"/>
      <c r="H511" s="262"/>
      <c r="I511" s="262"/>
      <c r="J511" s="3" t="s">
        <v>3</v>
      </c>
    </row>
    <row r="512" spans="1:10" ht="18.75" customHeight="1" thickBot="1" x14ac:dyDescent="0.3">
      <c r="A512" s="263" t="s">
        <v>104</v>
      </c>
      <c r="B512" s="263"/>
      <c r="C512" s="1"/>
      <c r="D512" s="1"/>
      <c r="E512" s="1"/>
      <c r="F512" s="1" t="s">
        <v>237</v>
      </c>
      <c r="G512" s="1"/>
      <c r="H512" s="1"/>
      <c r="I512" s="147" t="s">
        <v>342</v>
      </c>
      <c r="J512" s="1" t="s">
        <v>105</v>
      </c>
    </row>
    <row r="513" spans="1:10" ht="18" customHeight="1" x14ac:dyDescent="0.25">
      <c r="A513" s="264" t="s">
        <v>6</v>
      </c>
      <c r="B513" s="265"/>
      <c r="C513" s="266"/>
      <c r="D513" s="267" t="s">
        <v>7</v>
      </c>
      <c r="E513" s="268"/>
      <c r="F513" s="267" t="s">
        <v>8</v>
      </c>
      <c r="G513" s="268"/>
      <c r="H513" s="267" t="s">
        <v>9</v>
      </c>
      <c r="I513" s="268"/>
      <c r="J513" s="269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106</v>
      </c>
      <c r="I514" s="6" t="s">
        <v>107</v>
      </c>
      <c r="J514" s="271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1042000</v>
      </c>
      <c r="J515" s="83" t="s">
        <v>188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191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209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128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129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151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152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189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122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192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116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151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190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122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192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116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151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75" t="s">
        <v>110</v>
      </c>
      <c r="B537" s="276"/>
      <c r="C537" s="276"/>
      <c r="D537" s="276"/>
      <c r="E537" s="276"/>
      <c r="F537" s="276"/>
      <c r="G537" s="277"/>
      <c r="H537" s="86">
        <f>H515+H525+H531</f>
        <v>0</v>
      </c>
      <c r="I537" s="97">
        <f>I515+I525+I531</f>
        <v>1042000</v>
      </c>
      <c r="J537" s="104" t="s">
        <v>111</v>
      </c>
    </row>
    <row r="541" spans="1:10" ht="26.25" customHeight="1" x14ac:dyDescent="0.3">
      <c r="A541" s="259" t="s">
        <v>95</v>
      </c>
      <c r="B541" s="259"/>
      <c r="C541" s="259"/>
      <c r="D541" s="259"/>
      <c r="E541" s="259"/>
      <c r="F541" s="259"/>
      <c r="G541" s="259"/>
      <c r="H541" s="259"/>
      <c r="I541" s="259"/>
      <c r="J541" s="259"/>
    </row>
    <row r="542" spans="1:10" ht="18" customHeight="1" x14ac:dyDescent="0.25">
      <c r="A542" s="260" t="s">
        <v>0</v>
      </c>
      <c r="B542" s="260"/>
      <c r="C542" s="260"/>
      <c r="D542" s="260"/>
      <c r="E542" s="1"/>
      <c r="F542" s="278" t="s">
        <v>102</v>
      </c>
      <c r="G542" s="278"/>
      <c r="H542" s="278"/>
      <c r="I542" s="278"/>
      <c r="J542" s="2"/>
    </row>
    <row r="543" spans="1:10" ht="18" customHeight="1" x14ac:dyDescent="0.25">
      <c r="A543" s="262" t="s">
        <v>103</v>
      </c>
      <c r="B543" s="262"/>
      <c r="C543" s="262"/>
      <c r="D543" s="262"/>
      <c r="E543" s="262"/>
      <c r="F543" s="262"/>
      <c r="G543" s="262"/>
      <c r="H543" s="262"/>
      <c r="I543" s="262"/>
      <c r="J543" s="3" t="s">
        <v>3</v>
      </c>
    </row>
    <row r="544" spans="1:10" ht="18.75" customHeight="1" thickBot="1" x14ac:dyDescent="0.3">
      <c r="A544" s="263" t="s">
        <v>104</v>
      </c>
      <c r="B544" s="263"/>
      <c r="C544" s="1"/>
      <c r="D544" s="1"/>
      <c r="E544" s="1"/>
      <c r="F544" s="1" t="s">
        <v>219</v>
      </c>
      <c r="G544" s="1"/>
      <c r="H544" s="1"/>
      <c r="I544" s="147" t="s">
        <v>342</v>
      </c>
      <c r="J544" s="1" t="s">
        <v>105</v>
      </c>
    </row>
    <row r="545" spans="1:10" ht="18" customHeight="1" x14ac:dyDescent="0.25">
      <c r="A545" s="264" t="s">
        <v>6</v>
      </c>
      <c r="B545" s="265"/>
      <c r="C545" s="266"/>
      <c r="D545" s="267" t="s">
        <v>7</v>
      </c>
      <c r="E545" s="268"/>
      <c r="F545" s="267" t="s">
        <v>8</v>
      </c>
      <c r="G545" s="268"/>
      <c r="H545" s="267" t="s">
        <v>9</v>
      </c>
      <c r="I545" s="268"/>
      <c r="J545" s="269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106</v>
      </c>
      <c r="I546" s="6" t="s">
        <v>107</v>
      </c>
      <c r="J546" s="271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23120</v>
      </c>
      <c r="I547" s="80">
        <f>SUM(I548:I553)</f>
        <v>23120</v>
      </c>
      <c r="J547" s="83" t="s">
        <v>193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98193</v>
      </c>
      <c r="F548" s="95"/>
      <c r="G548" s="95"/>
      <c r="H548" s="59">
        <v>21200</v>
      </c>
      <c r="I548" s="100">
        <v>21200</v>
      </c>
      <c r="J548" s="102" t="s">
        <v>122</v>
      </c>
    </row>
    <row r="549" spans="1:10" ht="18" customHeight="1" x14ac:dyDescent="0.25">
      <c r="A549" s="90">
        <v>231</v>
      </c>
      <c r="B549" s="91"/>
      <c r="C549" s="92"/>
      <c r="D549" s="99">
        <v>5132</v>
      </c>
      <c r="E549" s="91">
        <v>98193</v>
      </c>
      <c r="F549" s="91"/>
      <c r="G549" s="91"/>
      <c r="H549" s="62">
        <v>460</v>
      </c>
      <c r="I549" s="101">
        <v>460</v>
      </c>
      <c r="J549" s="103" t="s">
        <v>349</v>
      </c>
    </row>
    <row r="550" spans="1:10" ht="18" customHeight="1" x14ac:dyDescent="0.25">
      <c r="A550" s="90">
        <v>231</v>
      </c>
      <c r="B550" s="91"/>
      <c r="C550" s="92"/>
      <c r="D550" s="99">
        <v>5139</v>
      </c>
      <c r="E550" s="91">
        <v>98193</v>
      </c>
      <c r="F550" s="91"/>
      <c r="G550" s="91"/>
      <c r="H550" s="62">
        <v>240</v>
      </c>
      <c r="I550" s="101">
        <v>240</v>
      </c>
      <c r="J550" s="103" t="s">
        <v>239</v>
      </c>
    </row>
    <row r="551" spans="1:10" ht="18" customHeight="1" x14ac:dyDescent="0.25">
      <c r="A551" s="90">
        <v>231</v>
      </c>
      <c r="B551" s="91"/>
      <c r="C551" s="92"/>
      <c r="D551" s="99">
        <v>5161</v>
      </c>
      <c r="E551" s="91">
        <v>98193</v>
      </c>
      <c r="F551" s="91"/>
      <c r="G551" s="91"/>
      <c r="H551" s="62"/>
      <c r="I551" s="101">
        <v>0</v>
      </c>
      <c r="J551" s="103" t="s">
        <v>192</v>
      </c>
    </row>
    <row r="552" spans="1:10" ht="18" customHeight="1" x14ac:dyDescent="0.25">
      <c r="A552" s="90">
        <v>231</v>
      </c>
      <c r="B552" s="91"/>
      <c r="C552" s="92"/>
      <c r="D552" s="99">
        <v>5169</v>
      </c>
      <c r="E552" s="91">
        <v>98193</v>
      </c>
      <c r="F552" s="91"/>
      <c r="G552" s="91"/>
      <c r="H552" s="62"/>
      <c r="I552" s="101">
        <v>0</v>
      </c>
      <c r="J552" s="103" t="s">
        <v>116</v>
      </c>
    </row>
    <row r="553" spans="1:10" ht="18" customHeight="1" thickBot="1" x14ac:dyDescent="0.3">
      <c r="A553" s="105">
        <v>231</v>
      </c>
      <c r="B553" s="106"/>
      <c r="C553" s="107"/>
      <c r="D553" s="99">
        <v>5175</v>
      </c>
      <c r="E553" s="91">
        <v>98193</v>
      </c>
      <c r="F553" s="91"/>
      <c r="G553" s="91"/>
      <c r="H553" s="62">
        <v>1220</v>
      </c>
      <c r="I553" s="101">
        <v>1220</v>
      </c>
      <c r="J553" s="103" t="s">
        <v>151</v>
      </c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195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122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192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116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151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194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122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192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116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151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75" t="s">
        <v>110</v>
      </c>
      <c r="B569" s="276"/>
      <c r="C569" s="276"/>
      <c r="D569" s="276"/>
      <c r="E569" s="276"/>
      <c r="F569" s="276"/>
      <c r="G569" s="277"/>
      <c r="H569" s="86">
        <f>H547+H554+H561</f>
        <v>23120</v>
      </c>
      <c r="I569" s="97">
        <f>I547+I554+I561</f>
        <v>23120</v>
      </c>
      <c r="J569" s="104" t="s">
        <v>111</v>
      </c>
    </row>
    <row r="573" spans="1:10" ht="26.25" customHeight="1" x14ac:dyDescent="0.3">
      <c r="A573" s="259" t="s">
        <v>95</v>
      </c>
      <c r="B573" s="259"/>
      <c r="C573" s="259"/>
      <c r="D573" s="259"/>
      <c r="E573" s="259"/>
      <c r="F573" s="259"/>
      <c r="G573" s="259"/>
      <c r="H573" s="259"/>
      <c r="I573" s="259"/>
      <c r="J573" s="259"/>
    </row>
    <row r="574" spans="1:10" ht="18" customHeight="1" x14ac:dyDescent="0.25">
      <c r="A574" s="260" t="s">
        <v>0</v>
      </c>
      <c r="B574" s="260"/>
      <c r="C574" s="260"/>
      <c r="D574" s="260"/>
      <c r="E574" s="1"/>
      <c r="F574" s="278" t="s">
        <v>102</v>
      </c>
      <c r="G574" s="278"/>
      <c r="H574" s="278"/>
      <c r="I574" s="278"/>
      <c r="J574" s="2"/>
    </row>
    <row r="575" spans="1:10" ht="18" customHeight="1" x14ac:dyDescent="0.25">
      <c r="A575" s="262" t="s">
        <v>103</v>
      </c>
      <c r="B575" s="262"/>
      <c r="C575" s="262"/>
      <c r="D575" s="262"/>
      <c r="E575" s="262"/>
      <c r="F575" s="262"/>
      <c r="G575" s="262"/>
      <c r="H575" s="262"/>
      <c r="I575" s="262"/>
      <c r="J575" s="3" t="s">
        <v>3</v>
      </c>
    </row>
    <row r="576" spans="1:10" ht="18.75" customHeight="1" thickBot="1" x14ac:dyDescent="0.3">
      <c r="A576" s="263" t="s">
        <v>104</v>
      </c>
      <c r="B576" s="263"/>
      <c r="C576" s="1"/>
      <c r="D576" s="1"/>
      <c r="E576" s="1"/>
      <c r="F576" s="1" t="s">
        <v>243</v>
      </c>
      <c r="G576" s="1"/>
      <c r="H576" s="1"/>
      <c r="I576" s="147" t="s">
        <v>342</v>
      </c>
      <c r="J576" s="1" t="s">
        <v>105</v>
      </c>
    </row>
    <row r="577" spans="1:10" ht="18" customHeight="1" x14ac:dyDescent="0.25">
      <c r="A577" s="264" t="s">
        <v>6</v>
      </c>
      <c r="B577" s="265"/>
      <c r="C577" s="266"/>
      <c r="D577" s="267" t="s">
        <v>7</v>
      </c>
      <c r="E577" s="268"/>
      <c r="F577" s="267" t="s">
        <v>8</v>
      </c>
      <c r="G577" s="268"/>
      <c r="H577" s="267" t="s">
        <v>9</v>
      </c>
      <c r="I577" s="268"/>
      <c r="J577" s="269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106</v>
      </c>
      <c r="I578" s="6" t="s">
        <v>107</v>
      </c>
      <c r="J578" s="271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50000</v>
      </c>
      <c r="I579" s="80">
        <f>SUM(I580:I600,I611:I631)</f>
        <v>2205000</v>
      </c>
      <c r="J579" s="83" t="s">
        <v>207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850000</v>
      </c>
      <c r="J580" s="102" t="s">
        <v>208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122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211000</v>
      </c>
      <c r="J582" s="103" t="s">
        <v>209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77000</v>
      </c>
      <c r="J583" s="103" t="s">
        <v>128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129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>
        <v>20000</v>
      </c>
      <c r="I585" s="101">
        <v>100000</v>
      </c>
      <c r="J585" s="103" t="s">
        <v>210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211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>
        <v>30000</v>
      </c>
      <c r="I587" s="101">
        <v>118500</v>
      </c>
      <c r="J587" s="103" t="s">
        <v>341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120000</v>
      </c>
      <c r="J588" s="103" t="s">
        <v>339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212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80000</v>
      </c>
      <c r="J590" s="103" t="s">
        <v>130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184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162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213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185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93">
        <v>-10000</v>
      </c>
      <c r="I595" s="101">
        <v>110000</v>
      </c>
      <c r="J595" s="103" t="s">
        <v>214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116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>
        <v>10000</v>
      </c>
      <c r="I597" s="101">
        <v>24500</v>
      </c>
      <c r="J597" s="103" t="s">
        <v>117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45000</v>
      </c>
      <c r="J598" s="102" t="s">
        <v>340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10000</v>
      </c>
      <c r="J599" s="103" t="s">
        <v>151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216</v>
      </c>
    </row>
    <row r="601" spans="1:10" ht="18" customHeight="1" thickBot="1" x14ac:dyDescent="0.3">
      <c r="A601" s="275" t="s">
        <v>110</v>
      </c>
      <c r="B601" s="276"/>
      <c r="C601" s="276"/>
      <c r="D601" s="276"/>
      <c r="E601" s="276"/>
      <c r="F601" s="276"/>
      <c r="G601" s="277"/>
      <c r="H601" s="86">
        <f>H579</f>
        <v>50000</v>
      </c>
      <c r="I601" s="97">
        <f>I579</f>
        <v>2205000</v>
      </c>
      <c r="J601" s="104" t="s">
        <v>111</v>
      </c>
    </row>
    <row r="605" spans="1:10" ht="26.25" customHeight="1" x14ac:dyDescent="0.3">
      <c r="A605" s="259" t="s">
        <v>95</v>
      </c>
      <c r="B605" s="259"/>
      <c r="C605" s="259"/>
      <c r="D605" s="259"/>
      <c r="E605" s="259"/>
      <c r="F605" s="259"/>
      <c r="G605" s="259"/>
      <c r="H605" s="259"/>
      <c r="I605" s="259"/>
      <c r="J605" s="259"/>
    </row>
    <row r="606" spans="1:10" ht="18" customHeight="1" x14ac:dyDescent="0.25">
      <c r="A606" s="260" t="s">
        <v>0</v>
      </c>
      <c r="B606" s="260"/>
      <c r="C606" s="260"/>
      <c r="D606" s="260"/>
      <c r="E606" s="1"/>
      <c r="F606" s="278" t="s">
        <v>102</v>
      </c>
      <c r="G606" s="278"/>
      <c r="H606" s="278"/>
      <c r="I606" s="278"/>
      <c r="J606" s="2"/>
    </row>
    <row r="607" spans="1:10" ht="18" customHeight="1" x14ac:dyDescent="0.25">
      <c r="A607" s="262" t="s">
        <v>103</v>
      </c>
      <c r="B607" s="262"/>
      <c r="C607" s="262"/>
      <c r="D607" s="262"/>
      <c r="E607" s="262"/>
      <c r="F607" s="262"/>
      <c r="G607" s="262"/>
      <c r="H607" s="262"/>
      <c r="I607" s="262"/>
      <c r="J607" s="3" t="s">
        <v>3</v>
      </c>
    </row>
    <row r="608" spans="1:10" ht="18.75" customHeight="1" thickBot="1" x14ac:dyDescent="0.3">
      <c r="A608" s="263" t="s">
        <v>104</v>
      </c>
      <c r="B608" s="263"/>
      <c r="C608" s="1"/>
      <c r="D608" s="1"/>
      <c r="E608" s="1"/>
      <c r="F608" s="1" t="s">
        <v>244</v>
      </c>
      <c r="G608" s="1"/>
      <c r="H608" s="1"/>
      <c r="I608" s="147" t="s">
        <v>342</v>
      </c>
      <c r="J608" s="1" t="s">
        <v>105</v>
      </c>
    </row>
    <row r="609" spans="1:10" ht="18" customHeight="1" x14ac:dyDescent="0.25">
      <c r="A609" s="264" t="s">
        <v>6</v>
      </c>
      <c r="B609" s="265"/>
      <c r="C609" s="266"/>
      <c r="D609" s="267" t="s">
        <v>7</v>
      </c>
      <c r="E609" s="268"/>
      <c r="F609" s="267" t="s">
        <v>8</v>
      </c>
      <c r="G609" s="268"/>
      <c r="H609" s="267" t="s">
        <v>9</v>
      </c>
      <c r="I609" s="268"/>
      <c r="J609" s="269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106</v>
      </c>
      <c r="I610" s="6" t="s">
        <v>107</v>
      </c>
      <c r="J610" s="271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152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50000</v>
      </c>
      <c r="J612" s="113" t="s">
        <v>217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169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218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132</v>
      </c>
    </row>
    <row r="616" spans="1:10" ht="18" customHeight="1" x14ac:dyDescent="0.25">
      <c r="A616" s="90">
        <v>231</v>
      </c>
      <c r="B616" s="91"/>
      <c r="C616" s="92"/>
      <c r="D616" s="99"/>
      <c r="E616" s="91"/>
      <c r="F616" s="91"/>
      <c r="G616" s="91"/>
      <c r="H616" s="62"/>
      <c r="I616" s="101"/>
      <c r="J616" s="103"/>
    </row>
    <row r="617" spans="1:10" ht="18" customHeight="1" x14ac:dyDescent="0.25">
      <c r="A617" s="90">
        <v>231</v>
      </c>
      <c r="B617" s="91"/>
      <c r="C617" s="92"/>
      <c r="D617" s="99"/>
      <c r="E617" s="91"/>
      <c r="F617" s="91"/>
      <c r="G617" s="91"/>
      <c r="H617" s="62"/>
      <c r="I617" s="101"/>
      <c r="J617" s="103"/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75" t="s">
        <v>110</v>
      </c>
      <c r="B632" s="276"/>
      <c r="C632" s="276"/>
      <c r="D632" s="276"/>
      <c r="E632" s="276"/>
      <c r="F632" s="276"/>
      <c r="G632" s="277"/>
      <c r="H632" s="86"/>
      <c r="I632" s="97"/>
      <c r="J632" s="104" t="s">
        <v>111</v>
      </c>
    </row>
    <row r="637" spans="1:10" ht="26.25" customHeight="1" x14ac:dyDescent="0.3">
      <c r="A637" s="259" t="s">
        <v>95</v>
      </c>
      <c r="B637" s="259"/>
      <c r="C637" s="259"/>
      <c r="D637" s="259"/>
      <c r="E637" s="259"/>
      <c r="F637" s="259"/>
      <c r="G637" s="259"/>
      <c r="H637" s="259"/>
      <c r="I637" s="259"/>
      <c r="J637" s="259"/>
    </row>
    <row r="638" spans="1:10" ht="18" customHeight="1" x14ac:dyDescent="0.25">
      <c r="A638" s="260" t="s">
        <v>0</v>
      </c>
      <c r="B638" s="260"/>
      <c r="C638" s="260"/>
      <c r="D638" s="260"/>
      <c r="E638" s="1"/>
      <c r="F638" s="278" t="s">
        <v>102</v>
      </c>
      <c r="G638" s="278"/>
      <c r="H638" s="278"/>
      <c r="I638" s="278"/>
      <c r="J638" s="2"/>
    </row>
    <row r="639" spans="1:10" ht="18" customHeight="1" x14ac:dyDescent="0.25">
      <c r="A639" s="262" t="s">
        <v>103</v>
      </c>
      <c r="B639" s="262"/>
      <c r="C639" s="262"/>
      <c r="D639" s="262"/>
      <c r="E639" s="262"/>
      <c r="F639" s="262"/>
      <c r="G639" s="262"/>
      <c r="H639" s="262"/>
      <c r="I639" s="262"/>
      <c r="J639" s="3" t="s">
        <v>3</v>
      </c>
    </row>
    <row r="640" spans="1:10" ht="18.75" customHeight="1" thickBot="1" x14ac:dyDescent="0.3">
      <c r="A640" s="263" t="s">
        <v>104</v>
      </c>
      <c r="B640" s="263"/>
      <c r="C640" s="1"/>
      <c r="D640" s="1"/>
      <c r="E640" s="1"/>
      <c r="F640" s="1" t="s">
        <v>238</v>
      </c>
      <c r="G640" s="1"/>
      <c r="H640" s="1"/>
      <c r="I640" s="147" t="s">
        <v>342</v>
      </c>
      <c r="J640" s="1" t="s">
        <v>105</v>
      </c>
    </row>
    <row r="641" spans="1:10" ht="18" customHeight="1" x14ac:dyDescent="0.25">
      <c r="A641" s="264" t="s">
        <v>6</v>
      </c>
      <c r="B641" s="265"/>
      <c r="C641" s="266"/>
      <c r="D641" s="267" t="s">
        <v>7</v>
      </c>
      <c r="E641" s="268"/>
      <c r="F641" s="267" t="s">
        <v>8</v>
      </c>
      <c r="G641" s="268"/>
      <c r="H641" s="267" t="s">
        <v>9</v>
      </c>
      <c r="I641" s="268"/>
      <c r="J641" s="269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106</v>
      </c>
      <c r="I642" s="6" t="s">
        <v>107</v>
      </c>
      <c r="J642" s="271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98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184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225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184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220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221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1020400</v>
      </c>
      <c r="J659" s="57" t="s">
        <v>222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150000</v>
      </c>
      <c r="J660" s="102" t="s">
        <v>278</v>
      </c>
    </row>
    <row r="661" spans="1:10" ht="18" customHeight="1" x14ac:dyDescent="0.25">
      <c r="A661" s="94">
        <v>231</v>
      </c>
      <c r="B661" s="95"/>
      <c r="C661" s="96"/>
      <c r="D661" s="99"/>
      <c r="E661" s="91"/>
      <c r="F661" s="91"/>
      <c r="G661" s="91"/>
      <c r="H661" s="62"/>
      <c r="I661" s="101"/>
      <c r="J661" s="103"/>
    </row>
    <row r="662" spans="1:10" ht="18" customHeight="1" x14ac:dyDescent="0.25">
      <c r="A662" s="90">
        <v>231</v>
      </c>
      <c r="B662" s="91"/>
      <c r="C662" s="92"/>
      <c r="D662" s="99">
        <v>5365</v>
      </c>
      <c r="E662" s="91"/>
      <c r="F662" s="91"/>
      <c r="G662" s="91"/>
      <c r="H662" s="62"/>
      <c r="I662" s="101">
        <v>870400</v>
      </c>
      <c r="J662" s="103" t="s">
        <v>223</v>
      </c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75" t="s">
        <v>110</v>
      </c>
      <c r="B665" s="276"/>
      <c r="C665" s="276"/>
      <c r="D665" s="276"/>
      <c r="E665" s="276"/>
      <c r="F665" s="276"/>
      <c r="G665" s="277"/>
      <c r="H665" s="86">
        <f>H643+H648+H653+H659</f>
        <v>0</v>
      </c>
      <c r="I665" s="97">
        <f>I643+I648+I653+I659</f>
        <v>1651400</v>
      </c>
      <c r="J665" s="104" t="s">
        <v>111</v>
      </c>
    </row>
    <row r="669" spans="1:10" ht="26.25" customHeight="1" x14ac:dyDescent="0.3">
      <c r="A669" s="259" t="s">
        <v>95</v>
      </c>
      <c r="B669" s="259"/>
      <c r="C669" s="259"/>
      <c r="D669" s="259"/>
      <c r="E669" s="259"/>
      <c r="F669" s="259"/>
      <c r="G669" s="259"/>
      <c r="H669" s="259"/>
      <c r="I669" s="259"/>
      <c r="J669" s="259"/>
    </row>
    <row r="670" spans="1:10" ht="18" customHeight="1" x14ac:dyDescent="0.25">
      <c r="A670" s="260" t="s">
        <v>0</v>
      </c>
      <c r="B670" s="260"/>
      <c r="C670" s="260"/>
      <c r="D670" s="260"/>
      <c r="E670" s="1"/>
      <c r="F670" s="278" t="s">
        <v>102</v>
      </c>
      <c r="G670" s="278"/>
      <c r="H670" s="278"/>
      <c r="I670" s="278"/>
      <c r="J670" s="2"/>
    </row>
    <row r="671" spans="1:10" ht="18" customHeight="1" x14ac:dyDescent="0.25">
      <c r="A671" s="262" t="s">
        <v>103</v>
      </c>
      <c r="B671" s="262"/>
      <c r="C671" s="262"/>
      <c r="D671" s="262"/>
      <c r="E671" s="262"/>
      <c r="F671" s="262"/>
      <c r="G671" s="262"/>
      <c r="H671" s="262"/>
      <c r="I671" s="262"/>
      <c r="J671" s="3" t="s">
        <v>3</v>
      </c>
    </row>
    <row r="672" spans="1:10" ht="18.75" customHeight="1" thickBot="1" x14ac:dyDescent="0.3">
      <c r="A672" s="263" t="s">
        <v>104</v>
      </c>
      <c r="B672" s="263"/>
      <c r="C672" s="1"/>
      <c r="D672" s="1"/>
      <c r="E672" s="1"/>
      <c r="F672" s="1" t="s">
        <v>245</v>
      </c>
      <c r="G672" s="1"/>
      <c r="H672" s="1"/>
      <c r="I672" s="147" t="s">
        <v>342</v>
      </c>
      <c r="J672" s="1" t="s">
        <v>105</v>
      </c>
    </row>
    <row r="673" spans="1:10" ht="18" customHeight="1" x14ac:dyDescent="0.25">
      <c r="A673" s="264" t="s">
        <v>6</v>
      </c>
      <c r="B673" s="265"/>
      <c r="C673" s="266"/>
      <c r="D673" s="267" t="s">
        <v>7</v>
      </c>
      <c r="E673" s="268"/>
      <c r="F673" s="267" t="s">
        <v>8</v>
      </c>
      <c r="G673" s="268"/>
      <c r="H673" s="267" t="s">
        <v>9</v>
      </c>
      <c r="I673" s="268"/>
      <c r="J673" s="269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106</v>
      </c>
      <c r="I674" s="6" t="s">
        <v>107</v>
      </c>
      <c r="J674" s="271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13898</v>
      </c>
      <c r="J675" s="83" t="s">
        <v>224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98348</v>
      </c>
      <c r="F676" s="95"/>
      <c r="G676" s="95"/>
      <c r="H676" s="59"/>
      <c r="I676" s="100">
        <v>12148</v>
      </c>
      <c r="J676" s="102" t="s">
        <v>226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198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>
        <v>5366</v>
      </c>
      <c r="E678" s="91">
        <v>95</v>
      </c>
      <c r="F678" s="91"/>
      <c r="G678" s="91"/>
      <c r="H678" s="62"/>
      <c r="I678" s="101">
        <v>1750</v>
      </c>
      <c r="J678" s="103" t="s">
        <v>251</v>
      </c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75" t="s">
        <v>110</v>
      </c>
      <c r="B697" s="276"/>
      <c r="C697" s="276"/>
      <c r="D697" s="276"/>
      <c r="E697" s="276"/>
      <c r="F697" s="276"/>
      <c r="G697" s="277"/>
      <c r="H697" s="86">
        <f>H675</f>
        <v>0</v>
      </c>
      <c r="I697" s="97">
        <f>I675</f>
        <v>13898</v>
      </c>
      <c r="J697" s="104" t="s">
        <v>111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EB82-ABBC-47D6-A062-857D3B0CBAC2}">
  <dimension ref="A1:D42"/>
  <sheetViews>
    <sheetView workbookViewId="0">
      <selection activeCell="B19" sqref="B19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4" ht="15.75" x14ac:dyDescent="0.25">
      <c r="A1" s="155" t="s">
        <v>253</v>
      </c>
      <c r="B1" s="156"/>
      <c r="C1" s="157" t="s">
        <v>3</v>
      </c>
      <c r="D1" s="156"/>
    </row>
    <row r="2" spans="1:4" ht="16.5" thickBot="1" x14ac:dyDescent="0.3">
      <c r="A2" s="158" t="s">
        <v>254</v>
      </c>
      <c r="B2" s="156"/>
      <c r="C2" s="156"/>
      <c r="D2" s="156"/>
    </row>
    <row r="3" spans="1:4" ht="15.75" x14ac:dyDescent="0.25">
      <c r="A3" s="159" t="s">
        <v>270</v>
      </c>
      <c r="B3" s="160">
        <v>17531148</v>
      </c>
      <c r="C3" s="156"/>
      <c r="D3" s="156"/>
    </row>
    <row r="4" spans="1:4" ht="15.75" x14ac:dyDescent="0.25">
      <c r="A4" s="161" t="s">
        <v>271</v>
      </c>
      <c r="B4" s="162">
        <v>99380</v>
      </c>
      <c r="C4" s="156"/>
      <c r="D4" s="156"/>
    </row>
    <row r="5" spans="1:4" ht="15.75" x14ac:dyDescent="0.25">
      <c r="A5" s="161" t="s">
        <v>272</v>
      </c>
      <c r="B5" s="162">
        <v>330400</v>
      </c>
      <c r="C5" s="156"/>
      <c r="D5" s="156"/>
    </row>
    <row r="6" spans="1:4" ht="15.75" x14ac:dyDescent="0.25">
      <c r="A6" s="163" t="s">
        <v>273</v>
      </c>
      <c r="B6" s="164">
        <v>0</v>
      </c>
      <c r="C6" s="156"/>
      <c r="D6" s="156"/>
    </row>
    <row r="7" spans="1:4" ht="15.75" x14ac:dyDescent="0.25">
      <c r="A7" s="163" t="s">
        <v>274</v>
      </c>
      <c r="B7" s="164">
        <v>1433250</v>
      </c>
      <c r="C7" s="156"/>
      <c r="D7" s="156"/>
    </row>
    <row r="8" spans="1:4" ht="15.75" x14ac:dyDescent="0.25">
      <c r="A8" s="163" t="s">
        <v>275</v>
      </c>
      <c r="B8" s="164"/>
      <c r="C8" s="156"/>
      <c r="D8" s="156"/>
    </row>
    <row r="9" spans="1:4" ht="15.75" x14ac:dyDescent="0.25">
      <c r="A9" s="163" t="s">
        <v>276</v>
      </c>
      <c r="B9" s="164"/>
      <c r="C9" s="156"/>
      <c r="D9" s="156"/>
    </row>
    <row r="10" spans="1:4" ht="16.5" thickBot="1" x14ac:dyDescent="0.3">
      <c r="A10" s="165" t="s">
        <v>255</v>
      </c>
      <c r="B10" s="166">
        <f>SUM(B3:B9)</f>
        <v>19394178</v>
      </c>
      <c r="C10" s="156"/>
      <c r="D10" s="156"/>
    </row>
    <row r="11" spans="1:4" x14ac:dyDescent="0.25">
      <c r="A11" s="156"/>
      <c r="B11" s="156"/>
      <c r="C11" s="156"/>
      <c r="D11" s="156"/>
    </row>
    <row r="12" spans="1:4" x14ac:dyDescent="0.25">
      <c r="A12" s="156"/>
      <c r="B12" s="156"/>
      <c r="C12" s="156"/>
      <c r="D12" s="156"/>
    </row>
    <row r="13" spans="1:4" ht="16.5" thickBot="1" x14ac:dyDescent="0.3">
      <c r="A13" s="158" t="s">
        <v>256</v>
      </c>
      <c r="B13" s="158"/>
      <c r="C13" s="156"/>
      <c r="D13" s="156"/>
    </row>
    <row r="14" spans="1:4" ht="15.75" x14ac:dyDescent="0.25">
      <c r="A14" s="159" t="s">
        <v>270</v>
      </c>
      <c r="B14" s="160">
        <v>18731148</v>
      </c>
      <c r="C14" s="156"/>
      <c r="D14" s="156"/>
    </row>
    <row r="15" spans="1:4" ht="15.75" x14ac:dyDescent="0.25">
      <c r="A15" s="161" t="s">
        <v>271</v>
      </c>
      <c r="B15" s="162">
        <v>335750</v>
      </c>
      <c r="C15" s="156"/>
      <c r="D15" s="156"/>
    </row>
    <row r="16" spans="1:4" ht="15.75" x14ac:dyDescent="0.25">
      <c r="A16" s="161" t="s">
        <v>277</v>
      </c>
      <c r="B16" s="162">
        <v>330400</v>
      </c>
      <c r="C16" s="156"/>
      <c r="D16" s="156"/>
    </row>
    <row r="17" spans="1:4" ht="15.75" x14ac:dyDescent="0.25">
      <c r="A17" s="163" t="s">
        <v>273</v>
      </c>
      <c r="B17" s="167">
        <v>-450000</v>
      </c>
      <c r="C17" s="156"/>
      <c r="D17" s="156"/>
    </row>
    <row r="18" spans="1:4" ht="15.75" x14ac:dyDescent="0.25">
      <c r="A18" s="163" t="s">
        <v>274</v>
      </c>
      <c r="B18" s="164">
        <v>153520</v>
      </c>
      <c r="C18" s="156"/>
      <c r="D18" s="156"/>
    </row>
    <row r="19" spans="1:4" ht="15.75" x14ac:dyDescent="0.25">
      <c r="A19" s="163" t="s">
        <v>275</v>
      </c>
      <c r="B19" s="164"/>
      <c r="C19" s="156"/>
      <c r="D19" s="156"/>
    </row>
    <row r="20" spans="1:4" ht="15.75" x14ac:dyDescent="0.25">
      <c r="A20" s="163" t="s">
        <v>276</v>
      </c>
      <c r="B20" s="167"/>
      <c r="C20" s="156"/>
      <c r="D20" s="156"/>
    </row>
    <row r="21" spans="1:4" ht="16.5" thickBot="1" x14ac:dyDescent="0.3">
      <c r="A21" s="165" t="s">
        <v>255</v>
      </c>
      <c r="B21" s="166">
        <f>SUM(B14:B20)</f>
        <v>19100818</v>
      </c>
      <c r="C21" s="156"/>
      <c r="D21" s="156"/>
    </row>
    <row r="22" spans="1:4" ht="15.75" thickBot="1" x14ac:dyDescent="0.3">
      <c r="A22" s="156"/>
      <c r="B22" s="156"/>
      <c r="C22" s="156"/>
      <c r="D22" s="156"/>
    </row>
    <row r="23" spans="1:4" ht="18.75" customHeight="1" thickBot="1" x14ac:dyDescent="0.3">
      <c r="A23" s="168" t="s">
        <v>257</v>
      </c>
      <c r="B23" s="153">
        <f>B10-B21</f>
        <v>293360</v>
      </c>
      <c r="C23" s="156"/>
      <c r="D23" s="156"/>
    </row>
    <row r="24" spans="1:4" x14ac:dyDescent="0.25">
      <c r="A24" s="156"/>
      <c r="B24" s="156"/>
      <c r="C24" s="156"/>
      <c r="D24" s="156"/>
    </row>
    <row r="25" spans="1:4" x14ac:dyDescent="0.25">
      <c r="A25" s="156"/>
      <c r="B25" s="156"/>
      <c r="C25" s="156"/>
      <c r="D25" s="156"/>
    </row>
    <row r="26" spans="1:4" ht="15.75" thickBot="1" x14ac:dyDescent="0.3">
      <c r="A26" s="156" t="s">
        <v>258</v>
      </c>
      <c r="B26" s="156"/>
      <c r="C26" s="156" t="s">
        <v>259</v>
      </c>
      <c r="D26" s="156"/>
    </row>
    <row r="27" spans="1:4" ht="16.5" thickBot="1" x14ac:dyDescent="0.3">
      <c r="A27" s="169" t="s">
        <v>260</v>
      </c>
      <c r="B27" s="170">
        <v>0</v>
      </c>
      <c r="C27" s="171">
        <f t="shared" ref="C27:C32" si="0">B14-B3</f>
        <v>1200000</v>
      </c>
      <c r="D27" s="156"/>
    </row>
    <row r="28" spans="1:4" ht="16.5" thickBot="1" x14ac:dyDescent="0.3">
      <c r="A28" s="172" t="s">
        <v>261</v>
      </c>
      <c r="B28" s="173">
        <v>0</v>
      </c>
      <c r="C28" s="154">
        <f t="shared" si="0"/>
        <v>236370</v>
      </c>
      <c r="D28" s="156"/>
    </row>
    <row r="29" spans="1:4" ht="16.5" thickBot="1" x14ac:dyDescent="0.3">
      <c r="A29" s="172" t="s">
        <v>262</v>
      </c>
      <c r="B29" s="173">
        <v>0</v>
      </c>
      <c r="C29" s="174">
        <f t="shared" si="0"/>
        <v>0</v>
      </c>
      <c r="D29" s="156"/>
    </row>
    <row r="30" spans="1:4" ht="16.5" thickBot="1" x14ac:dyDescent="0.3">
      <c r="A30" s="172" t="s">
        <v>263</v>
      </c>
      <c r="B30" s="175">
        <v>0</v>
      </c>
      <c r="C30" s="153">
        <f t="shared" si="0"/>
        <v>-450000</v>
      </c>
      <c r="D30" s="156"/>
    </row>
    <row r="31" spans="1:4" ht="16.5" thickBot="1" x14ac:dyDescent="0.3">
      <c r="A31" s="172" t="s">
        <v>264</v>
      </c>
      <c r="B31" s="175">
        <v>0</v>
      </c>
      <c r="C31" s="176">
        <f t="shared" si="0"/>
        <v>-1279730</v>
      </c>
      <c r="D31" s="156"/>
    </row>
    <row r="32" spans="1:4" ht="16.5" thickBot="1" x14ac:dyDescent="0.3">
      <c r="A32" s="177" t="s">
        <v>265</v>
      </c>
      <c r="B32" s="178">
        <v>0</v>
      </c>
      <c r="C32" s="179">
        <f t="shared" si="0"/>
        <v>0</v>
      </c>
      <c r="D32" s="156"/>
    </row>
    <row r="33" spans="1:4" ht="16.5" thickBot="1" x14ac:dyDescent="0.3">
      <c r="A33" s="180" t="s">
        <v>266</v>
      </c>
      <c r="B33" s="181">
        <v>0</v>
      </c>
      <c r="C33" s="176">
        <f>B9+B20</f>
        <v>0</v>
      </c>
      <c r="D33" s="156"/>
    </row>
    <row r="34" spans="1:4" ht="15.75" thickBot="1" x14ac:dyDescent="0.3">
      <c r="A34" s="156"/>
      <c r="B34" s="182"/>
      <c r="C34" s="255">
        <f>B10-B21</f>
        <v>293360</v>
      </c>
      <c r="D34" s="156"/>
    </row>
    <row r="35" spans="1:4" x14ac:dyDescent="0.25">
      <c r="A35" s="156"/>
      <c r="B35" s="156"/>
      <c r="C35" s="156"/>
      <c r="D35" s="156"/>
    </row>
    <row r="36" spans="1:4" x14ac:dyDescent="0.25">
      <c r="A36" s="156"/>
      <c r="B36" s="156"/>
      <c r="C36" s="156"/>
      <c r="D36" s="156"/>
    </row>
    <row r="37" spans="1:4" x14ac:dyDescent="0.25">
      <c r="A37" s="156"/>
      <c r="B37" s="156"/>
      <c r="C37" s="156"/>
      <c r="D37" s="156"/>
    </row>
    <row r="40" spans="1:4" x14ac:dyDescent="0.25">
      <c r="A40" t="s">
        <v>267</v>
      </c>
      <c r="B40" s="151"/>
    </row>
    <row r="41" spans="1:4" x14ac:dyDescent="0.25">
      <c r="A41" t="s">
        <v>268</v>
      </c>
      <c r="B41" s="151"/>
    </row>
    <row r="42" spans="1:4" x14ac:dyDescent="0.25">
      <c r="A42" t="s">
        <v>269</v>
      </c>
      <c r="B42" s="15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99D9-69E0-4856-9E27-520B233F0334}">
  <dimension ref="A1:J56"/>
  <sheetViews>
    <sheetView topLeftCell="A25" workbookViewId="0">
      <selection activeCell="F38" sqref="F38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82" t="s">
        <v>279</v>
      </c>
      <c r="B1" s="282"/>
      <c r="C1" s="282"/>
      <c r="D1" s="282"/>
      <c r="E1" s="282"/>
      <c r="F1" s="282"/>
      <c r="G1" s="282"/>
      <c r="H1" s="183"/>
      <c r="I1" s="183"/>
      <c r="J1" s="183"/>
    </row>
    <row r="2" spans="1:10" ht="11.25" customHeight="1" x14ac:dyDescent="0.25">
      <c r="A2" s="184"/>
      <c r="B2" s="184"/>
      <c r="C2" s="184"/>
      <c r="D2" s="184"/>
      <c r="E2" s="184"/>
      <c r="F2" s="184"/>
      <c r="G2" s="184">
        <v>2020</v>
      </c>
      <c r="H2" s="183"/>
      <c r="I2" s="183"/>
      <c r="J2" s="183"/>
    </row>
    <row r="3" spans="1:10" ht="16.5" customHeight="1" thickBot="1" x14ac:dyDescent="0.3">
      <c r="A3" s="184" t="s">
        <v>280</v>
      </c>
      <c r="B3" s="184"/>
      <c r="C3" s="184"/>
      <c r="D3" s="184"/>
      <c r="E3" s="184"/>
      <c r="F3" s="184"/>
      <c r="G3" s="184"/>
      <c r="H3" s="183"/>
      <c r="I3" s="183"/>
      <c r="J3" s="183"/>
    </row>
    <row r="4" spans="1:10" ht="16.5" customHeight="1" x14ac:dyDescent="0.25">
      <c r="A4" s="185"/>
      <c r="B4" s="186" t="s">
        <v>281</v>
      </c>
      <c r="C4" s="186" t="s">
        <v>282</v>
      </c>
      <c r="D4" s="186" t="s">
        <v>283</v>
      </c>
      <c r="E4" s="186" t="s">
        <v>284</v>
      </c>
      <c r="F4" s="187" t="s">
        <v>285</v>
      </c>
      <c r="G4" s="188" t="s">
        <v>286</v>
      </c>
      <c r="H4" s="183"/>
      <c r="I4" s="183"/>
      <c r="J4" s="183"/>
    </row>
    <row r="5" spans="1:10" ht="16.5" customHeight="1" x14ac:dyDescent="0.25">
      <c r="A5" s="189" t="s">
        <v>287</v>
      </c>
      <c r="B5" s="190">
        <v>0</v>
      </c>
      <c r="C5" s="190">
        <v>0</v>
      </c>
      <c r="D5" s="190">
        <v>0</v>
      </c>
      <c r="E5" s="190">
        <v>0</v>
      </c>
      <c r="F5" s="191">
        <v>0</v>
      </c>
      <c r="G5" s="192">
        <f>B5+C5+D5+E5+F5</f>
        <v>0</v>
      </c>
      <c r="H5" s="150" t="s">
        <v>288</v>
      </c>
      <c r="I5" s="183"/>
      <c r="J5" s="183"/>
    </row>
    <row r="6" spans="1:10" ht="16.5" customHeight="1" x14ac:dyDescent="0.25">
      <c r="A6" s="189" t="s">
        <v>289</v>
      </c>
      <c r="B6" s="190">
        <v>0</v>
      </c>
      <c r="C6" s="190">
        <v>0</v>
      </c>
      <c r="D6" s="190">
        <v>0</v>
      </c>
      <c r="E6" s="190">
        <v>0</v>
      </c>
      <c r="F6" s="191">
        <v>0</v>
      </c>
      <c r="G6" s="192">
        <f>B6+C6+D6+E6+F6</f>
        <v>0</v>
      </c>
      <c r="H6" s="150" t="s">
        <v>290</v>
      </c>
      <c r="I6" s="183"/>
      <c r="J6" s="183"/>
    </row>
    <row r="7" spans="1:10" ht="16.5" customHeight="1" x14ac:dyDescent="0.25">
      <c r="A7" s="189" t="s">
        <v>291</v>
      </c>
      <c r="B7" s="190">
        <v>0</v>
      </c>
      <c r="C7" s="190">
        <v>0</v>
      </c>
      <c r="D7" s="190">
        <v>0</v>
      </c>
      <c r="E7" s="190">
        <v>0</v>
      </c>
      <c r="F7" s="191">
        <v>0</v>
      </c>
      <c r="G7" s="192">
        <f>B7+C7+D7+E7+F7</f>
        <v>0</v>
      </c>
      <c r="H7" s="193" t="s">
        <v>292</v>
      </c>
      <c r="I7" s="183"/>
      <c r="J7" s="183"/>
    </row>
    <row r="8" spans="1:10" ht="16.5" customHeight="1" x14ac:dyDescent="0.25">
      <c r="A8" s="189" t="s">
        <v>293</v>
      </c>
      <c r="B8" s="190">
        <v>0</v>
      </c>
      <c r="C8" s="190">
        <v>0</v>
      </c>
      <c r="D8" s="190">
        <v>0</v>
      </c>
      <c r="E8" s="190">
        <v>0</v>
      </c>
      <c r="F8" s="191">
        <v>0</v>
      </c>
      <c r="G8" s="192">
        <f>B8+C8+D8+E8+F8</f>
        <v>0</v>
      </c>
      <c r="H8" s="150" t="s">
        <v>294</v>
      </c>
      <c r="I8" s="183"/>
      <c r="J8" s="183"/>
    </row>
    <row r="9" spans="1:10" ht="16.5" customHeight="1" x14ac:dyDescent="0.25">
      <c r="A9" s="194">
        <v>13101</v>
      </c>
      <c r="B9" s="195">
        <v>43000</v>
      </c>
      <c r="C9" s="195">
        <v>270000</v>
      </c>
      <c r="D9" s="195">
        <v>0</v>
      </c>
      <c r="E9" s="195">
        <v>0</v>
      </c>
      <c r="F9" s="196">
        <v>135000</v>
      </c>
      <c r="G9" s="197">
        <f>B9+C9+D9+E9+F9</f>
        <v>448000</v>
      </c>
      <c r="H9" s="150"/>
      <c r="I9" s="183"/>
      <c r="J9" s="183"/>
    </row>
    <row r="10" spans="1:10" ht="16.5" customHeight="1" thickBot="1" x14ac:dyDescent="0.3">
      <c r="A10" s="198" t="s">
        <v>286</v>
      </c>
      <c r="B10" s="199">
        <f>B5+B6+B7+B8+B9</f>
        <v>43000</v>
      </c>
      <c r="C10" s="199">
        <f>C5+C6+C7+C8+C9</f>
        <v>270000</v>
      </c>
      <c r="D10" s="199">
        <f>D5+D6+D7+D8+D9</f>
        <v>0</v>
      </c>
      <c r="E10" s="199">
        <f>E5+E6+E7+E8</f>
        <v>0</v>
      </c>
      <c r="F10" s="200">
        <f>F5+F6+F7+F8+F9</f>
        <v>135000</v>
      </c>
      <c r="G10" s="201">
        <f>G5+G6+G7+G8+G9</f>
        <v>448000</v>
      </c>
      <c r="H10" s="183"/>
      <c r="I10" s="183"/>
      <c r="J10" s="183"/>
    </row>
    <row r="11" spans="1:10" ht="6" customHeight="1" x14ac:dyDescent="0.25">
      <c r="A11" s="184"/>
      <c r="B11" s="184"/>
      <c r="C11" s="184"/>
      <c r="D11" s="184"/>
      <c r="E11" s="184"/>
      <c r="F11" s="184"/>
      <c r="G11" s="184"/>
      <c r="H11" s="183"/>
      <c r="I11" s="183"/>
      <c r="J11" s="183"/>
    </row>
    <row r="12" spans="1:10" ht="16.5" customHeight="1" thickBot="1" x14ac:dyDescent="0.3">
      <c r="A12" s="202" t="s">
        <v>295</v>
      </c>
      <c r="B12" s="150" t="s">
        <v>296</v>
      </c>
      <c r="C12" s="150"/>
      <c r="D12" s="150"/>
      <c r="E12" s="150"/>
      <c r="F12" s="150"/>
      <c r="G12" s="150"/>
      <c r="H12" s="183"/>
      <c r="I12" s="183"/>
      <c r="J12" s="183"/>
    </row>
    <row r="13" spans="1:10" ht="16.5" customHeight="1" x14ac:dyDescent="0.25">
      <c r="A13" s="203"/>
      <c r="B13" s="204" t="s">
        <v>281</v>
      </c>
      <c r="C13" s="186" t="s">
        <v>282</v>
      </c>
      <c r="D13" s="186" t="s">
        <v>283</v>
      </c>
      <c r="E13" s="186" t="s">
        <v>284</v>
      </c>
      <c r="F13" s="205" t="s">
        <v>285</v>
      </c>
      <c r="G13" s="188" t="s">
        <v>286</v>
      </c>
      <c r="H13" s="183"/>
      <c r="I13" s="183"/>
      <c r="J13" s="183"/>
    </row>
    <row r="14" spans="1:10" ht="16.5" customHeight="1" x14ac:dyDescent="0.25">
      <c r="A14" s="206" t="s">
        <v>297</v>
      </c>
      <c r="B14" s="207">
        <v>0</v>
      </c>
      <c r="C14" s="207">
        <v>0</v>
      </c>
      <c r="D14" s="207">
        <v>0</v>
      </c>
      <c r="E14" s="207">
        <v>0</v>
      </c>
      <c r="F14" s="208">
        <v>0</v>
      </c>
      <c r="G14" s="209">
        <f t="shared" ref="G14:G19" si="0">B14+C14+D14+E14+F14</f>
        <v>0</v>
      </c>
      <c r="H14" s="183"/>
      <c r="I14" s="183"/>
      <c r="J14" s="183"/>
    </row>
    <row r="15" spans="1:10" ht="16.5" customHeight="1" x14ac:dyDescent="0.25">
      <c r="A15" s="206" t="s">
        <v>298</v>
      </c>
      <c r="B15" s="207">
        <v>0</v>
      </c>
      <c r="C15" s="207">
        <v>0</v>
      </c>
      <c r="D15" s="207">
        <v>0</v>
      </c>
      <c r="E15" s="207">
        <v>0</v>
      </c>
      <c r="F15" s="208">
        <v>0</v>
      </c>
      <c r="G15" s="209">
        <f t="shared" si="0"/>
        <v>0</v>
      </c>
      <c r="H15" s="183"/>
      <c r="I15" s="183"/>
      <c r="J15" s="183"/>
    </row>
    <row r="16" spans="1:10" ht="16.5" customHeight="1" x14ac:dyDescent="0.25">
      <c r="A16" s="206" t="s">
        <v>299</v>
      </c>
      <c r="B16" s="207">
        <v>0</v>
      </c>
      <c r="C16" s="207">
        <v>0</v>
      </c>
      <c r="D16" s="207">
        <v>0</v>
      </c>
      <c r="E16" s="207">
        <v>0</v>
      </c>
      <c r="F16" s="208">
        <v>0</v>
      </c>
      <c r="G16" s="209">
        <f t="shared" si="0"/>
        <v>0</v>
      </c>
      <c r="H16" s="183"/>
      <c r="I16" s="183"/>
      <c r="J16" s="183"/>
    </row>
    <row r="17" spans="1:10" ht="16.5" customHeight="1" x14ac:dyDescent="0.25">
      <c r="A17" s="206" t="s">
        <v>300</v>
      </c>
      <c r="B17" s="207">
        <v>0</v>
      </c>
      <c r="C17" s="207">
        <v>0</v>
      </c>
      <c r="D17" s="207">
        <v>0</v>
      </c>
      <c r="E17" s="207">
        <v>0</v>
      </c>
      <c r="F17" s="208">
        <v>0</v>
      </c>
      <c r="G17" s="209">
        <f t="shared" si="0"/>
        <v>0</v>
      </c>
      <c r="H17" s="183"/>
      <c r="I17" s="183"/>
      <c r="J17" s="183"/>
    </row>
    <row r="18" spans="1:10" ht="16.5" customHeight="1" x14ac:dyDescent="0.25">
      <c r="A18" s="206" t="s">
        <v>301</v>
      </c>
      <c r="B18" s="207">
        <v>0</v>
      </c>
      <c r="C18" s="207">
        <v>0</v>
      </c>
      <c r="D18" s="207">
        <v>0</v>
      </c>
      <c r="E18" s="207">
        <v>0</v>
      </c>
      <c r="F18" s="208">
        <v>0</v>
      </c>
      <c r="G18" s="209">
        <f t="shared" si="0"/>
        <v>0</v>
      </c>
      <c r="H18" s="183"/>
      <c r="I18" s="183"/>
      <c r="J18" s="183"/>
    </row>
    <row r="19" spans="1:10" ht="16.5" customHeight="1" x14ac:dyDescent="0.25">
      <c r="A19" s="206" t="s">
        <v>302</v>
      </c>
      <c r="B19" s="207">
        <v>0</v>
      </c>
      <c r="C19" s="207">
        <v>0</v>
      </c>
      <c r="D19" s="207">
        <v>0</v>
      </c>
      <c r="E19" s="207">
        <v>0</v>
      </c>
      <c r="F19" s="208">
        <v>0</v>
      </c>
      <c r="G19" s="209">
        <f t="shared" si="0"/>
        <v>0</v>
      </c>
      <c r="H19" s="183"/>
      <c r="I19" s="183"/>
      <c r="J19" s="183"/>
    </row>
    <row r="20" spans="1:10" ht="16.5" customHeight="1" x14ac:dyDescent="0.25">
      <c r="A20" s="210" t="s">
        <v>303</v>
      </c>
      <c r="B20" s="211">
        <v>0</v>
      </c>
      <c r="C20" s="211">
        <v>0</v>
      </c>
      <c r="D20" s="211">
        <v>0</v>
      </c>
      <c r="E20" s="211">
        <v>0</v>
      </c>
      <c r="F20" s="212">
        <v>0</v>
      </c>
      <c r="G20" s="213">
        <f>B20+C20+D20+E20+F20</f>
        <v>0</v>
      </c>
      <c r="H20" s="183"/>
      <c r="I20" s="183"/>
      <c r="J20" s="183"/>
    </row>
    <row r="21" spans="1:10" ht="16.5" customHeight="1" x14ac:dyDescent="0.25">
      <c r="A21" s="210" t="s">
        <v>304</v>
      </c>
      <c r="B21" s="211">
        <v>0</v>
      </c>
      <c r="C21" s="211">
        <v>0</v>
      </c>
      <c r="D21" s="211">
        <v>0</v>
      </c>
      <c r="E21" s="211">
        <v>0</v>
      </c>
      <c r="F21" s="212">
        <v>0</v>
      </c>
      <c r="G21" s="213">
        <f>B21+C21+D21+E21+F21</f>
        <v>0</v>
      </c>
      <c r="H21" s="183"/>
      <c r="I21" s="183"/>
      <c r="J21" s="183"/>
    </row>
    <row r="22" spans="1:10" ht="16.5" customHeight="1" thickBot="1" x14ac:dyDescent="0.3">
      <c r="A22" s="214" t="s">
        <v>286</v>
      </c>
      <c r="B22" s="215">
        <f>B14+B15+B16+B17+B18+B19</f>
        <v>0</v>
      </c>
      <c r="C22" s="215">
        <f>C14+C15+C16+C17+C18+C19+C20+C21</f>
        <v>0</v>
      </c>
      <c r="D22" s="215">
        <f>D14+D15+D16+D17+D18+D19+D20+D21</f>
        <v>0</v>
      </c>
      <c r="E22" s="215">
        <f>E14+E15+E16+E17+E18+E19+E20+E21</f>
        <v>0</v>
      </c>
      <c r="F22" s="216">
        <f>F14+F15+F16+F17+F18+F19+F20+F21</f>
        <v>0</v>
      </c>
      <c r="G22" s="217">
        <f>B22+C22+D22+E22+F22</f>
        <v>0</v>
      </c>
      <c r="H22" s="183"/>
      <c r="I22" s="183"/>
      <c r="J22" s="183"/>
    </row>
    <row r="23" spans="1:10" ht="5.25" customHeight="1" x14ac:dyDescent="0.25">
      <c r="A23" s="150"/>
      <c r="B23" s="150"/>
      <c r="C23" s="150"/>
      <c r="D23" s="150"/>
      <c r="E23" s="150"/>
      <c r="F23" s="150"/>
      <c r="G23" s="150"/>
      <c r="H23" s="183"/>
      <c r="I23" s="183"/>
      <c r="J23" s="183"/>
    </row>
    <row r="24" spans="1:10" ht="15.75" customHeight="1" thickBot="1" x14ac:dyDescent="0.3">
      <c r="A24" s="202" t="s">
        <v>305</v>
      </c>
      <c r="B24" s="150" t="s">
        <v>306</v>
      </c>
      <c r="C24" s="150"/>
      <c r="D24" s="150"/>
      <c r="E24" s="150"/>
      <c r="F24" s="150"/>
      <c r="G24" s="150"/>
      <c r="H24" s="183"/>
      <c r="I24" s="183"/>
      <c r="J24" s="183"/>
    </row>
    <row r="25" spans="1:10" ht="16.5" customHeight="1" x14ac:dyDescent="0.25">
      <c r="A25" s="203"/>
      <c r="B25" s="186" t="s">
        <v>281</v>
      </c>
      <c r="C25" s="186" t="s">
        <v>282</v>
      </c>
      <c r="D25" s="186" t="s">
        <v>283</v>
      </c>
      <c r="E25" s="186" t="s">
        <v>284</v>
      </c>
      <c r="F25" s="205" t="s">
        <v>307</v>
      </c>
      <c r="G25" s="188" t="s">
        <v>286</v>
      </c>
      <c r="H25" s="183"/>
      <c r="I25" s="183"/>
      <c r="J25" s="183"/>
    </row>
    <row r="26" spans="1:10" ht="16.5" customHeight="1" x14ac:dyDescent="0.25">
      <c r="A26" s="206" t="s">
        <v>308</v>
      </c>
      <c r="B26" s="207">
        <v>0</v>
      </c>
      <c r="C26" s="207">
        <v>0</v>
      </c>
      <c r="D26" s="207">
        <v>0</v>
      </c>
      <c r="E26" s="207">
        <v>0</v>
      </c>
      <c r="F26" s="208">
        <v>0</v>
      </c>
      <c r="G26" s="209">
        <f t="shared" ref="G26:G32" si="1">B26+C26+D26+E26+F26</f>
        <v>0</v>
      </c>
      <c r="H26" s="183"/>
      <c r="I26" s="183"/>
      <c r="J26" s="183"/>
    </row>
    <row r="27" spans="1:10" ht="16.5" customHeight="1" x14ac:dyDescent="0.25">
      <c r="A27" s="206" t="s">
        <v>309</v>
      </c>
      <c r="B27" s="207">
        <v>0</v>
      </c>
      <c r="C27" s="207">
        <v>0</v>
      </c>
      <c r="D27" s="207">
        <v>0</v>
      </c>
      <c r="E27" s="207">
        <v>0</v>
      </c>
      <c r="F27" s="208">
        <v>0</v>
      </c>
      <c r="G27" s="209">
        <f t="shared" si="1"/>
        <v>0</v>
      </c>
      <c r="H27" s="183"/>
      <c r="I27" s="183"/>
      <c r="J27" s="183"/>
    </row>
    <row r="28" spans="1:10" ht="16.5" customHeight="1" x14ac:dyDescent="0.25">
      <c r="A28" s="206" t="s">
        <v>310</v>
      </c>
      <c r="B28" s="207">
        <v>0</v>
      </c>
      <c r="C28" s="207">
        <v>0</v>
      </c>
      <c r="D28" s="207">
        <v>0</v>
      </c>
      <c r="E28" s="207">
        <v>0</v>
      </c>
      <c r="F28" s="208">
        <v>0</v>
      </c>
      <c r="G28" s="209">
        <f t="shared" si="1"/>
        <v>0</v>
      </c>
      <c r="H28" s="183"/>
      <c r="I28" s="183"/>
      <c r="J28" s="183"/>
    </row>
    <row r="29" spans="1:10" ht="16.5" customHeight="1" x14ac:dyDescent="0.25">
      <c r="A29" s="206" t="s">
        <v>311</v>
      </c>
      <c r="B29" s="207">
        <v>0</v>
      </c>
      <c r="C29" s="207">
        <v>0</v>
      </c>
      <c r="D29" s="207">
        <v>0</v>
      </c>
      <c r="E29" s="207">
        <v>0</v>
      </c>
      <c r="F29" s="208">
        <v>0</v>
      </c>
      <c r="G29" s="209">
        <f t="shared" si="1"/>
        <v>0</v>
      </c>
      <c r="H29" s="183"/>
      <c r="I29" s="183"/>
      <c r="J29" s="183"/>
    </row>
    <row r="30" spans="1:10" ht="16.5" customHeight="1" x14ac:dyDescent="0.25">
      <c r="A30" s="206" t="s">
        <v>312</v>
      </c>
      <c r="B30" s="207">
        <v>0</v>
      </c>
      <c r="C30" s="207">
        <v>0</v>
      </c>
      <c r="D30" s="207">
        <v>0</v>
      </c>
      <c r="E30" s="207">
        <v>0</v>
      </c>
      <c r="F30" s="208">
        <v>0</v>
      </c>
      <c r="G30" s="209">
        <f t="shared" si="1"/>
        <v>0</v>
      </c>
      <c r="H30" s="183"/>
      <c r="I30" s="183"/>
      <c r="J30" s="183"/>
    </row>
    <row r="31" spans="1:10" ht="16.5" customHeight="1" x14ac:dyDescent="0.25">
      <c r="A31" s="206" t="s">
        <v>313</v>
      </c>
      <c r="B31" s="207">
        <v>0</v>
      </c>
      <c r="C31" s="207">
        <v>0</v>
      </c>
      <c r="D31" s="207">
        <v>0</v>
      </c>
      <c r="E31" s="207">
        <v>0</v>
      </c>
      <c r="F31" s="208">
        <v>0</v>
      </c>
      <c r="G31" s="209">
        <f t="shared" si="1"/>
        <v>0</v>
      </c>
      <c r="H31" s="183"/>
      <c r="I31" s="183"/>
      <c r="J31" s="183"/>
    </row>
    <row r="32" spans="1:10" ht="16.5" customHeight="1" thickBot="1" x14ac:dyDescent="0.3">
      <c r="A32" s="218" t="s">
        <v>286</v>
      </c>
      <c r="B32" s="215">
        <f>B26+B27+B28+B29+B30+B31</f>
        <v>0</v>
      </c>
      <c r="C32" s="215">
        <f>C26+C27+C28+C29+C30+C31</f>
        <v>0</v>
      </c>
      <c r="D32" s="215">
        <f>D26+D27+D28+D29+D30+D31</f>
        <v>0</v>
      </c>
      <c r="E32" s="215">
        <f>E26+E27+E28+E29+E30+E31</f>
        <v>0</v>
      </c>
      <c r="F32" s="216">
        <f>F26+F27+F28+F29+F30+F31</f>
        <v>0</v>
      </c>
      <c r="G32" s="217">
        <f t="shared" si="1"/>
        <v>0</v>
      </c>
      <c r="H32" s="183"/>
      <c r="I32" s="183"/>
      <c r="J32" s="183"/>
    </row>
    <row r="33" spans="1:10" ht="6" customHeight="1" x14ac:dyDescent="0.25">
      <c r="A33" s="150"/>
      <c r="B33" s="150"/>
      <c r="C33" s="150"/>
      <c r="D33" s="150"/>
      <c r="E33" s="150"/>
      <c r="F33" s="150"/>
      <c r="G33" s="150"/>
      <c r="H33" s="183"/>
      <c r="I33" s="183"/>
      <c r="J33" s="183"/>
    </row>
    <row r="34" spans="1:10" ht="16.5" customHeight="1" thickBot="1" x14ac:dyDescent="0.3">
      <c r="A34" s="202" t="s">
        <v>314</v>
      </c>
      <c r="B34" s="150" t="s">
        <v>315</v>
      </c>
      <c r="C34" s="150"/>
      <c r="D34" s="150"/>
      <c r="E34" s="150"/>
      <c r="F34" s="150"/>
      <c r="G34" s="150"/>
      <c r="H34" s="183"/>
      <c r="I34" s="183"/>
      <c r="J34" s="183"/>
    </row>
    <row r="35" spans="1:10" ht="16.5" customHeight="1" x14ac:dyDescent="0.25">
      <c r="A35" s="203"/>
      <c r="B35" s="186" t="s">
        <v>281</v>
      </c>
      <c r="C35" s="186" t="s">
        <v>282</v>
      </c>
      <c r="D35" s="186" t="s">
        <v>283</v>
      </c>
      <c r="E35" s="186" t="s">
        <v>284</v>
      </c>
      <c r="F35" s="205" t="s">
        <v>285</v>
      </c>
      <c r="G35" s="188" t="s">
        <v>286</v>
      </c>
      <c r="H35" s="183"/>
      <c r="I35" s="183"/>
      <c r="J35" s="183"/>
    </row>
    <row r="36" spans="1:10" ht="16.5" customHeight="1" x14ac:dyDescent="0.25">
      <c r="A36" s="189">
        <v>5011</v>
      </c>
      <c r="B36" s="219">
        <v>32000</v>
      </c>
      <c r="C36" s="207">
        <v>201800</v>
      </c>
      <c r="D36" s="219">
        <v>0</v>
      </c>
      <c r="E36" s="219">
        <v>0</v>
      </c>
      <c r="F36" s="220">
        <v>100900</v>
      </c>
      <c r="G36" s="221">
        <f>B36+C36+D36+E36+F36</f>
        <v>334700</v>
      </c>
      <c r="H36" s="183"/>
      <c r="I36" s="183"/>
      <c r="J36" s="183"/>
    </row>
    <row r="37" spans="1:10" ht="16.5" customHeight="1" x14ac:dyDescent="0.25">
      <c r="A37" s="189">
        <v>5031</v>
      </c>
      <c r="B37" s="219">
        <v>8000</v>
      </c>
      <c r="C37" s="207">
        <v>50000</v>
      </c>
      <c r="D37" s="219">
        <v>0</v>
      </c>
      <c r="E37" s="219">
        <v>0</v>
      </c>
      <c r="F37" s="220">
        <v>25000</v>
      </c>
      <c r="G37" s="221">
        <f>B37+C37+D37+E37+F37</f>
        <v>83000</v>
      </c>
      <c r="H37" s="183"/>
      <c r="I37" s="183"/>
      <c r="J37" s="183"/>
    </row>
    <row r="38" spans="1:10" ht="16.5" customHeight="1" x14ac:dyDescent="0.25">
      <c r="A38" s="189">
        <v>5032</v>
      </c>
      <c r="B38" s="219">
        <v>3000</v>
      </c>
      <c r="C38" s="207">
        <v>18200</v>
      </c>
      <c r="D38" s="219">
        <v>0</v>
      </c>
      <c r="E38" s="219">
        <v>0</v>
      </c>
      <c r="F38" s="220">
        <v>9100</v>
      </c>
      <c r="G38" s="221">
        <f>B38+C38+D38+E38+F38</f>
        <v>30300</v>
      </c>
      <c r="H38" s="183"/>
      <c r="I38" s="183"/>
      <c r="J38" s="183"/>
    </row>
    <row r="39" spans="1:10" ht="16.5" customHeight="1" thickBot="1" x14ac:dyDescent="0.3">
      <c r="A39" s="218" t="s">
        <v>286</v>
      </c>
      <c r="B39" s="222">
        <f>SUM(B36:B38)</f>
        <v>43000</v>
      </c>
      <c r="C39" s="215">
        <f>C36+C37+C38</f>
        <v>270000</v>
      </c>
      <c r="D39" s="222">
        <f>D36+D37+D38</f>
        <v>0</v>
      </c>
      <c r="E39" s="222">
        <v>0</v>
      </c>
      <c r="F39" s="223">
        <f>F36+F37+F38</f>
        <v>135000</v>
      </c>
      <c r="G39" s="224">
        <f>B39+C39+D39+E39+F39</f>
        <v>448000</v>
      </c>
      <c r="H39" s="183"/>
      <c r="I39" s="183"/>
      <c r="J39" s="183"/>
    </row>
    <row r="40" spans="1:10" ht="5.25" customHeight="1" x14ac:dyDescent="0.25">
      <c r="A40" s="150"/>
      <c r="B40" s="150"/>
      <c r="C40" s="150"/>
      <c r="D40" s="150"/>
      <c r="E40" s="150"/>
      <c r="F40" s="150"/>
      <c r="G40" s="150"/>
      <c r="H40" s="183"/>
      <c r="I40" s="183"/>
      <c r="J40" s="183"/>
    </row>
    <row r="41" spans="1:10" ht="16.5" customHeight="1" thickBot="1" x14ac:dyDescent="0.3">
      <c r="A41" s="202" t="s">
        <v>316</v>
      </c>
      <c r="B41" s="150"/>
      <c r="C41" s="150"/>
      <c r="D41" s="150"/>
      <c r="E41" s="150"/>
      <c r="F41" s="150"/>
      <c r="G41" s="150"/>
      <c r="H41" s="183"/>
      <c r="I41" s="183"/>
      <c r="J41" s="183"/>
    </row>
    <row r="42" spans="1:10" ht="16.5" customHeight="1" x14ac:dyDescent="0.25">
      <c r="A42" s="203"/>
      <c r="B42" s="186" t="s">
        <v>281</v>
      </c>
      <c r="C42" s="186" t="s">
        <v>282</v>
      </c>
      <c r="D42" s="186" t="s">
        <v>283</v>
      </c>
      <c r="E42" s="186" t="s">
        <v>284</v>
      </c>
      <c r="F42" s="205" t="s">
        <v>285</v>
      </c>
      <c r="G42" s="188" t="s">
        <v>286</v>
      </c>
      <c r="H42" s="183"/>
      <c r="I42" s="183"/>
      <c r="J42" s="183"/>
    </row>
    <row r="43" spans="1:10" ht="16.5" customHeight="1" x14ac:dyDescent="0.25">
      <c r="A43" s="189">
        <v>5011</v>
      </c>
      <c r="B43" s="225">
        <v>1068000</v>
      </c>
      <c r="C43" s="226">
        <v>-201800</v>
      </c>
      <c r="D43" s="225">
        <v>0</v>
      </c>
      <c r="E43" s="225">
        <v>0</v>
      </c>
      <c r="F43" s="227">
        <v>0</v>
      </c>
      <c r="G43" s="228">
        <f>B43+C43+D43+E43+F43</f>
        <v>866200</v>
      </c>
    </row>
    <row r="44" spans="1:10" ht="16.5" customHeight="1" x14ac:dyDescent="0.25">
      <c r="A44" s="189">
        <v>5031</v>
      </c>
      <c r="B44" s="225">
        <v>265000</v>
      </c>
      <c r="C44" s="226">
        <v>-50000</v>
      </c>
      <c r="D44" s="225">
        <v>0</v>
      </c>
      <c r="E44" s="225">
        <v>0</v>
      </c>
      <c r="F44" s="227">
        <v>0</v>
      </c>
      <c r="G44" s="228">
        <f>B44+C44+D44+E44+F44</f>
        <v>215000</v>
      </c>
    </row>
    <row r="45" spans="1:10" ht="16.5" customHeight="1" x14ac:dyDescent="0.25">
      <c r="A45" s="189">
        <v>5032</v>
      </c>
      <c r="B45" s="225">
        <v>96000</v>
      </c>
      <c r="C45" s="226">
        <v>-18200</v>
      </c>
      <c r="D45" s="225">
        <v>0</v>
      </c>
      <c r="E45" s="225">
        <v>0</v>
      </c>
      <c r="F45" s="227">
        <v>0</v>
      </c>
      <c r="G45" s="228">
        <f>B45+C45+D45+E45+F45</f>
        <v>77800</v>
      </c>
    </row>
    <row r="46" spans="1:10" ht="16.5" customHeight="1" thickBot="1" x14ac:dyDescent="0.3">
      <c r="A46" s="229"/>
      <c r="B46" s="230">
        <f>B43+B44+B45</f>
        <v>1429000</v>
      </c>
      <c r="C46" s="231">
        <f>C43+C44+C45</f>
        <v>-270000</v>
      </c>
      <c r="D46" s="230">
        <f>D43+D44+D45</f>
        <v>0</v>
      </c>
      <c r="E46" s="230">
        <f>E43+E44+E45</f>
        <v>0</v>
      </c>
      <c r="F46" s="232">
        <f>F43+F44+F45</f>
        <v>0</v>
      </c>
      <c r="G46" s="233">
        <f>B46+C46+D46+E46+F46</f>
        <v>1159000</v>
      </c>
    </row>
    <row r="47" spans="1:10" ht="16.5" customHeight="1" x14ac:dyDescent="0.25">
      <c r="A47" s="242"/>
      <c r="B47" s="243"/>
      <c r="C47" s="244"/>
      <c r="D47" s="243"/>
      <c r="E47" s="243"/>
      <c r="F47" s="243"/>
      <c r="G47" s="245"/>
      <c r="H47" s="146"/>
    </row>
    <row r="48" spans="1:10" ht="16.5" customHeight="1" x14ac:dyDescent="0.25">
      <c r="A48" s="242"/>
      <c r="B48" s="243"/>
      <c r="C48" s="244"/>
      <c r="D48" s="243"/>
      <c r="E48" s="243"/>
      <c r="F48" s="243"/>
      <c r="G48" s="245"/>
      <c r="H48" s="146"/>
    </row>
    <row r="49" spans="1:6" ht="7.5" customHeight="1" x14ac:dyDescent="0.25"/>
    <row r="50" spans="1:6" ht="16.5" customHeight="1" thickBot="1" x14ac:dyDescent="0.3">
      <c r="A50" s="283" t="s">
        <v>317</v>
      </c>
      <c r="B50" s="283"/>
      <c r="D50" s="283" t="s">
        <v>318</v>
      </c>
      <c r="E50" s="283"/>
      <c r="F50" s="234"/>
    </row>
    <row r="51" spans="1:6" ht="16.5" customHeight="1" x14ac:dyDescent="0.25">
      <c r="A51" s="235" t="s">
        <v>319</v>
      </c>
      <c r="B51" s="236" t="s">
        <v>320</v>
      </c>
      <c r="D51" s="235" t="s">
        <v>319</v>
      </c>
      <c r="E51" s="236" t="s">
        <v>320</v>
      </c>
      <c r="F51" s="202"/>
    </row>
    <row r="52" spans="1:6" ht="16.5" customHeight="1" x14ac:dyDescent="0.25">
      <c r="A52" s="237">
        <v>13234</v>
      </c>
      <c r="B52" s="238">
        <f>G22</f>
        <v>0</v>
      </c>
      <c r="D52" s="237">
        <v>13234</v>
      </c>
      <c r="E52" s="238">
        <f>G22</f>
        <v>0</v>
      </c>
      <c r="F52" s="239"/>
    </row>
    <row r="53" spans="1:6" ht="16.5" customHeight="1" x14ac:dyDescent="0.25">
      <c r="A53" s="237">
        <v>13013</v>
      </c>
      <c r="B53" s="238">
        <f>G32</f>
        <v>0</v>
      </c>
      <c r="D53" s="237">
        <v>13013</v>
      </c>
      <c r="E53" s="238">
        <f>G32</f>
        <v>0</v>
      </c>
      <c r="F53" s="239"/>
    </row>
    <row r="54" spans="1:6" ht="16.5" customHeight="1" x14ac:dyDescent="0.25">
      <c r="A54" s="237">
        <v>13101</v>
      </c>
      <c r="B54" s="238">
        <f>G39</f>
        <v>448000</v>
      </c>
      <c r="D54" s="237">
        <v>13101</v>
      </c>
      <c r="E54" s="238">
        <f>G39</f>
        <v>448000</v>
      </c>
      <c r="F54" s="239"/>
    </row>
    <row r="55" spans="1:6" ht="16.5" customHeight="1" x14ac:dyDescent="0.25">
      <c r="A55" s="237" t="s">
        <v>316</v>
      </c>
      <c r="B55" s="238">
        <f>G46</f>
        <v>1159000</v>
      </c>
      <c r="D55" s="237"/>
      <c r="E55" s="238">
        <v>0</v>
      </c>
      <c r="F55" s="239"/>
    </row>
    <row r="56" spans="1:6" ht="16.5" customHeight="1" thickBot="1" x14ac:dyDescent="0.3">
      <c r="A56" s="240" t="s">
        <v>286</v>
      </c>
      <c r="B56" s="217">
        <f>B52+B53+B54+B55</f>
        <v>1607000</v>
      </c>
      <c r="D56" s="240" t="s">
        <v>286</v>
      </c>
      <c r="E56" s="241">
        <f>E52+E53+E54</f>
        <v>448000</v>
      </c>
      <c r="F56" s="239"/>
    </row>
  </sheetData>
  <mergeCells count="3">
    <mergeCell ref="A1:G1"/>
    <mergeCell ref="A50:B50"/>
    <mergeCell ref="D50:E5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Rozpočet položk. - PŘÍJMY</vt:lpstr>
      <vt:lpstr>Rozpočet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2020-10-06T11:09:36Z</cp:lastPrinted>
  <dcterms:created xsi:type="dcterms:W3CDTF">2019-09-25T12:49:55Z</dcterms:created>
  <dcterms:modified xsi:type="dcterms:W3CDTF">2020-10-06T11:11:54Z</dcterms:modified>
</cp:coreProperties>
</file>